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kerm30\OneDrive - State of Michigan DTMB\Desktop\"/>
    </mc:Choice>
  </mc:AlternateContent>
  <xr:revisionPtr revIDLastSave="0" documentId="8_{AB33E40D-A949-4E1C-B15D-41428B142FC0}" xr6:coauthVersionLast="47" xr6:coauthVersionMax="47" xr10:uidLastSave="{00000000-0000-0000-0000-000000000000}"/>
  <bookViews>
    <workbookView xWindow="25080" yWindow="-120" windowWidth="25440" windowHeight="15270" firstSheet="1" activeTab="1" xr2:uid="{62A01559-B377-466F-9212-D003A1A8C074}"/>
  </bookViews>
  <sheets>
    <sheet name="Summary of All Payments" sheetId="2" r:id="rId1"/>
    <sheet name="CVS Payment 2" sheetId="1" r:id="rId2"/>
    <sheet name="Allergan Payment 2" sheetId="3" r:id="rId3"/>
    <sheet name="Teva Payment 2" sheetId="4" r:id="rId4"/>
  </sheets>
  <definedNames>
    <definedName name="_xlnm._FilterDatabase" localSheetId="2" hidden="1">'Allergan Payment 2'!$A$22:$N$316</definedName>
    <definedName name="_xlnm._FilterDatabase" localSheetId="1" hidden="1">'CVS Payment 2'!$A$20:$R$314</definedName>
    <definedName name="_xlnm._FilterDatabase" localSheetId="0" hidden="1">'Summary of All Payments'!$A$3:$G$278</definedName>
    <definedName name="_xlnm._FilterDatabase" localSheetId="3" hidden="1">'Teva Payment 2'!$A$22:$O$316</definedName>
    <definedName name="_xlnm.Print_Area" localSheetId="2">'Allergan Payment 2'!#REF!</definedName>
    <definedName name="_xlnm.Print_Area" localSheetId="1">'CVS Payment 2'!#REF!</definedName>
    <definedName name="_xlnm.Print_Area" localSheetId="3">'Teva Payment 2'!#REF!</definedName>
    <definedName name="_xlnm.Print_Titles" localSheetId="2">'Allergan Payment 2'!$1:$2</definedName>
    <definedName name="_xlnm.Print_Titles" localSheetId="1">'CVS Payment 2'!$1:$2</definedName>
    <definedName name="_xlnm.Print_Titles" localSheetId="3">'Teva Payment 2'!$1:$2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3" l="1"/>
  <c r="C18" i="4"/>
  <c r="C304" i="1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6" i="2"/>
  <c r="D5" i="2"/>
  <c r="D7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4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C8" i="2"/>
  <c r="C7" i="2"/>
  <c r="A5" i="2"/>
  <c r="C5" i="2"/>
  <c r="C6" i="2"/>
  <c r="C4" i="2"/>
  <c r="A9" i="2"/>
  <c r="A8" i="2"/>
  <c r="A7" i="2"/>
  <c r="A6" i="2"/>
  <c r="A278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4" i="2"/>
  <c r="F4" i="2" l="1"/>
  <c r="F200" i="2"/>
  <c r="F216" i="2"/>
  <c r="F240" i="2"/>
  <c r="F272" i="2"/>
  <c r="F248" i="2"/>
  <c r="F264" i="2"/>
  <c r="F208" i="2"/>
  <c r="F224" i="2"/>
  <c r="F232" i="2"/>
  <c r="F256" i="2"/>
  <c r="F274" i="2"/>
  <c r="F266" i="2"/>
  <c r="F258" i="2"/>
  <c r="F250" i="2"/>
  <c r="F96" i="2"/>
  <c r="F104" i="2"/>
  <c r="F120" i="2"/>
  <c r="F128" i="2"/>
  <c r="F144" i="2"/>
  <c r="F152" i="2"/>
  <c r="F168" i="2"/>
  <c r="F176" i="2"/>
  <c r="F192" i="2"/>
  <c r="F98" i="2"/>
  <c r="F106" i="2"/>
  <c r="F114" i="2"/>
  <c r="F122" i="2"/>
  <c r="F130" i="2"/>
  <c r="F138" i="2"/>
  <c r="F146" i="2"/>
  <c r="F154" i="2"/>
  <c r="F162" i="2"/>
  <c r="F170" i="2"/>
  <c r="F178" i="2"/>
  <c r="F186" i="2"/>
  <c r="F194" i="2"/>
  <c r="F202" i="2"/>
  <c r="F210" i="2"/>
  <c r="F218" i="2"/>
  <c r="F226" i="2"/>
  <c r="F234" i="2"/>
  <c r="F242" i="2"/>
  <c r="F188" i="2"/>
  <c r="F212" i="2"/>
  <c r="F228" i="2"/>
  <c r="F244" i="2"/>
  <c r="F276" i="2"/>
  <c r="F204" i="2"/>
  <c r="F220" i="2"/>
  <c r="F236" i="2"/>
  <c r="F260" i="2"/>
  <c r="F180" i="2"/>
  <c r="F252" i="2"/>
  <c r="F268" i="2"/>
  <c r="F113" i="2"/>
  <c r="F57" i="2"/>
  <c r="F105" i="2"/>
  <c r="F65" i="2"/>
  <c r="F73" i="2"/>
  <c r="F81" i="2"/>
  <c r="F89" i="2"/>
  <c r="F121" i="2"/>
  <c r="F129" i="2"/>
  <c r="F137" i="2"/>
  <c r="F145" i="2"/>
  <c r="F153" i="2"/>
  <c r="F161" i="2"/>
  <c r="F169" i="2"/>
  <c r="F177" i="2"/>
  <c r="F185" i="2"/>
  <c r="F193" i="2"/>
  <c r="F201" i="2"/>
  <c r="F209" i="2"/>
  <c r="F217" i="2"/>
  <c r="F225" i="2"/>
  <c r="F233" i="2"/>
  <c r="F241" i="2"/>
  <c r="F249" i="2"/>
  <c r="F257" i="2"/>
  <c r="F265" i="2"/>
  <c r="F273" i="2"/>
  <c r="F97" i="2"/>
  <c r="F84" i="2"/>
  <c r="F108" i="2"/>
  <c r="F164" i="2"/>
  <c r="F132" i="2"/>
  <c r="F140" i="2"/>
  <c r="F92" i="2"/>
  <c r="F116" i="2"/>
  <c r="F156" i="2"/>
  <c r="F31" i="2"/>
  <c r="F55" i="2"/>
  <c r="F71" i="2"/>
  <c r="F79" i="2"/>
  <c r="F95" i="2"/>
  <c r="F103" i="2"/>
  <c r="F119" i="2"/>
  <c r="F127" i="2"/>
  <c r="F143" i="2"/>
  <c r="F151" i="2"/>
  <c r="F167" i="2"/>
  <c r="F175" i="2"/>
  <c r="F191" i="2"/>
  <c r="F199" i="2"/>
  <c r="F215" i="2"/>
  <c r="F223" i="2"/>
  <c r="F239" i="2"/>
  <c r="F247" i="2"/>
  <c r="F263" i="2"/>
  <c r="F271" i="2"/>
  <c r="F58" i="2"/>
  <c r="F26" i="2"/>
  <c r="F74" i="2"/>
  <c r="F93" i="2"/>
  <c r="F133" i="2"/>
  <c r="F181" i="2"/>
  <c r="F221" i="2"/>
  <c r="F245" i="2"/>
  <c r="F277" i="2"/>
  <c r="F18" i="2"/>
  <c r="F50" i="2"/>
  <c r="F90" i="2"/>
  <c r="F37" i="2"/>
  <c r="F77" i="2"/>
  <c r="F101" i="2"/>
  <c r="F125" i="2"/>
  <c r="F149" i="2"/>
  <c r="F173" i="2"/>
  <c r="F197" i="2"/>
  <c r="F237" i="2"/>
  <c r="F269" i="2"/>
  <c r="F34" i="2"/>
  <c r="F66" i="2"/>
  <c r="F13" i="2"/>
  <c r="F61" i="2"/>
  <c r="F85" i="2"/>
  <c r="F117" i="2"/>
  <c r="F141" i="2"/>
  <c r="F165" i="2"/>
  <c r="F205" i="2"/>
  <c r="F253" i="2"/>
  <c r="F42" i="2"/>
  <c r="F82" i="2"/>
  <c r="F21" i="2"/>
  <c r="F45" i="2"/>
  <c r="F69" i="2"/>
  <c r="F109" i="2"/>
  <c r="F157" i="2"/>
  <c r="F189" i="2"/>
  <c r="F213" i="2"/>
  <c r="F229" i="2"/>
  <c r="F261" i="2"/>
  <c r="E278" i="2"/>
  <c r="F14" i="2"/>
  <c r="F38" i="2"/>
  <c r="F46" i="2"/>
  <c r="F54" i="2"/>
  <c r="F70" i="2"/>
  <c r="F78" i="2"/>
  <c r="F86" i="2"/>
  <c r="F110" i="2"/>
  <c r="F118" i="2"/>
  <c r="F126" i="2"/>
  <c r="F134" i="2"/>
  <c r="F142" i="2"/>
  <c r="F150" i="2"/>
  <c r="F158" i="2"/>
  <c r="F166" i="2"/>
  <c r="F174" i="2"/>
  <c r="F182" i="2"/>
  <c r="F190" i="2"/>
  <c r="F198" i="2"/>
  <c r="F206" i="2"/>
  <c r="F214" i="2"/>
  <c r="F222" i="2"/>
  <c r="F230" i="2"/>
  <c r="F238" i="2"/>
  <c r="F246" i="2"/>
  <c r="F254" i="2"/>
  <c r="F262" i="2"/>
  <c r="F270" i="2"/>
  <c r="F30" i="2"/>
  <c r="F102" i="2"/>
  <c r="F22" i="2"/>
  <c r="F94" i="2"/>
  <c r="F62" i="2"/>
  <c r="F5" i="2"/>
  <c r="F43" i="2"/>
  <c r="F67" i="2"/>
  <c r="F91" i="2"/>
  <c r="F107" i="2"/>
  <c r="F115" i="2"/>
  <c r="F131" i="2"/>
  <c r="F139" i="2"/>
  <c r="F155" i="2"/>
  <c r="F163" i="2"/>
  <c r="F179" i="2"/>
  <c r="F187" i="2"/>
  <c r="F203" i="2"/>
  <c r="F211" i="2"/>
  <c r="F227" i="2"/>
  <c r="F235" i="2"/>
  <c r="F251" i="2"/>
  <c r="F259" i="2"/>
  <c r="F275" i="2"/>
  <c r="F19" i="2"/>
  <c r="F83" i="2"/>
  <c r="F9" i="2"/>
  <c r="F25" i="2"/>
  <c r="F33" i="2"/>
  <c r="F49" i="2"/>
  <c r="F7" i="2"/>
  <c r="F68" i="2"/>
  <c r="F80" i="2"/>
  <c r="F17" i="2"/>
  <c r="F29" i="2"/>
  <c r="F41" i="2"/>
  <c r="F53" i="2"/>
  <c r="F20" i="2"/>
  <c r="F32" i="2"/>
  <c r="F44" i="2"/>
  <c r="F56" i="2"/>
  <c r="F10" i="2"/>
  <c r="F47" i="2"/>
  <c r="F12" i="2"/>
  <c r="F24" i="2"/>
  <c r="F36" i="2"/>
  <c r="F48" i="2"/>
  <c r="F60" i="2"/>
  <c r="F72" i="2"/>
  <c r="F15" i="2"/>
  <c r="F27" i="2"/>
  <c r="F39" i="2"/>
  <c r="F51" i="2"/>
  <c r="F63" i="2"/>
  <c r="F75" i="2"/>
  <c r="F87" i="2"/>
  <c r="F99" i="2"/>
  <c r="F111" i="2"/>
  <c r="F123" i="2"/>
  <c r="F135" i="2"/>
  <c r="F147" i="2"/>
  <c r="F159" i="2"/>
  <c r="F171" i="2"/>
  <c r="F183" i="2"/>
  <c r="F195" i="2"/>
  <c r="F207" i="2"/>
  <c r="F219" i="2"/>
  <c r="F231" i="2"/>
  <c r="F243" i="2"/>
  <c r="F255" i="2"/>
  <c r="F267" i="2"/>
  <c r="F16" i="2"/>
  <c r="F28" i="2"/>
  <c r="F52" i="2"/>
  <c r="F64" i="2"/>
  <c r="F76" i="2"/>
  <c r="F88" i="2"/>
  <c r="F100" i="2"/>
  <c r="F112" i="2"/>
  <c r="F124" i="2"/>
  <c r="F136" i="2"/>
  <c r="F148" i="2"/>
  <c r="F160" i="2"/>
  <c r="F172" i="2"/>
  <c r="F184" i="2"/>
  <c r="F196" i="2"/>
  <c r="F40" i="2"/>
  <c r="F11" i="2"/>
  <c r="F23" i="2"/>
  <c r="F35" i="2"/>
  <c r="F59" i="2"/>
  <c r="F8" i="2"/>
  <c r="F6" i="2"/>
  <c r="D278" i="2"/>
  <c r="C278" i="2"/>
  <c r="F278" i="2" l="1"/>
</calcChain>
</file>

<file path=xl/sharedStrings.xml><?xml version="1.0" encoding="utf-8"?>
<sst xmlns="http://schemas.openxmlformats.org/spreadsheetml/2006/main" count="5555" uniqueCount="432">
  <si>
    <t>PAYMENT ALLOCATIONS TO MICHIGAN
(As of 5/23/24)</t>
  </si>
  <si>
    <t>State / Subdivision</t>
  </si>
  <si>
    <t>CVS Payment 2</t>
  </si>
  <si>
    <t>Allergan Payment 2</t>
  </si>
  <si>
    <t>Teva Payment 2</t>
  </si>
  <si>
    <t>TOTAL</t>
  </si>
  <si>
    <t>Michigan</t>
  </si>
  <si>
    <t>Administrative Fund Held by Administrator</t>
  </si>
  <si>
    <t>Backstop Held by Administrator</t>
  </si>
  <si>
    <t>Special Circumstances Fund</t>
  </si>
  <si>
    <t>Adrian City</t>
  </si>
  <si>
    <t>Alcona County</t>
  </si>
  <si>
    <t>Alger County</t>
  </si>
  <si>
    <t>Allegan County</t>
  </si>
  <si>
    <t>Allen Park City</t>
  </si>
  <si>
    <t>Alpena County</t>
  </si>
  <si>
    <t>Alpine Charter Township</t>
  </si>
  <si>
    <t>Ann Arbor City</t>
  </si>
  <si>
    <t>Antrim County</t>
  </si>
  <si>
    <t>Arenac County</t>
  </si>
  <si>
    <t>Auburn Hills City</t>
  </si>
  <si>
    <t>Bangor Charter Township</t>
  </si>
  <si>
    <t>Baraga County</t>
  </si>
  <si>
    <t>Barry County</t>
  </si>
  <si>
    <t>Bath Charter Township</t>
  </si>
  <si>
    <t>Battle Creek City</t>
  </si>
  <si>
    <t>Bay City</t>
  </si>
  <si>
    <t>Bay County</t>
  </si>
  <si>
    <t>Bedford Township</t>
  </si>
  <si>
    <t>Benton Charter Township</t>
  </si>
  <si>
    <t>Benzie County</t>
  </si>
  <si>
    <t>Berkley City</t>
  </si>
  <si>
    <t>Berrien County</t>
  </si>
  <si>
    <t>Beverly Hills Village</t>
  </si>
  <si>
    <t>Big Rapids City</t>
  </si>
  <si>
    <t>Birmingham City</t>
  </si>
  <si>
    <t>Blackman Charter Township</t>
  </si>
  <si>
    <t>Bloomfield Charter Township</t>
  </si>
  <si>
    <t>Branch County</t>
  </si>
  <si>
    <t>Brandon Charter Township</t>
  </si>
  <si>
    <t>Brighton Township</t>
  </si>
  <si>
    <t>Brownstown Charter Township</t>
  </si>
  <si>
    <t>Burton City</t>
  </si>
  <si>
    <t>Cadillac City</t>
  </si>
  <si>
    <t>Caledonia Charter Township</t>
  </si>
  <si>
    <t>Calhoun County</t>
  </si>
  <si>
    <t>Cannon Township</t>
  </si>
  <si>
    <t>Canton Charter Township</t>
  </si>
  <si>
    <t>Cascade Charter Township</t>
  </si>
  <si>
    <t>Cass County</t>
  </si>
  <si>
    <t>Charlevoix County</t>
  </si>
  <si>
    <t>Cheboygan County</t>
  </si>
  <si>
    <t>Chesterfield Charter Township</t>
  </si>
  <si>
    <t>Chippewa County</t>
  </si>
  <si>
    <t>Clare County</t>
  </si>
  <si>
    <t>Clawson City</t>
  </si>
  <si>
    <t>Clinton Charter Township</t>
  </si>
  <si>
    <t>Clinton County</t>
  </si>
  <si>
    <t>Coldwater City</t>
  </si>
  <si>
    <t>Comstock Charter Township</t>
  </si>
  <si>
    <t>Cooper Charter Township</t>
  </si>
  <si>
    <t>Crawford County</t>
  </si>
  <si>
    <t>Davison Township</t>
  </si>
  <si>
    <t>Dearborn City</t>
  </si>
  <si>
    <t>Dearborn Heights City</t>
  </si>
  <si>
    <t>Delhi Charter Township</t>
  </si>
  <si>
    <t>Delta Charter Township</t>
  </si>
  <si>
    <t>Delta County</t>
  </si>
  <si>
    <t>Detroit City</t>
  </si>
  <si>
    <t>Dewitt Charter Township</t>
  </si>
  <si>
    <t>Dickinson County</t>
  </si>
  <si>
    <t>East Bay Township</t>
  </si>
  <si>
    <t>East Grand Rapids City</t>
  </si>
  <si>
    <t>East Lansing City</t>
  </si>
  <si>
    <t>Eastpointe City</t>
  </si>
  <si>
    <t>Eaton County</t>
  </si>
  <si>
    <t>Egelston Township</t>
  </si>
  <si>
    <t>Emmet County</t>
  </si>
  <si>
    <t>Emmett Charter Township</t>
  </si>
  <si>
    <t>Escanaba City</t>
  </si>
  <si>
    <t>Farmington City</t>
  </si>
  <si>
    <t>Farmington Hills City</t>
  </si>
  <si>
    <t>Fenton Charter Township</t>
  </si>
  <si>
    <t>Fenton City</t>
  </si>
  <si>
    <t>Ferndale City</t>
  </si>
  <si>
    <t>Flat Rock City</t>
  </si>
  <si>
    <t>Flint Charter Township</t>
  </si>
  <si>
    <t>Flint City</t>
  </si>
  <si>
    <t>Flushing Charter Township</t>
  </si>
  <si>
    <t>Fort Gratiot Charter Township</t>
  </si>
  <si>
    <t>Fraser City</t>
  </si>
  <si>
    <t>Frenchtown Charter Township</t>
  </si>
  <si>
    <t>Fruitport Charter Township</t>
  </si>
  <si>
    <t>Gaines Township</t>
  </si>
  <si>
    <t>Garden City</t>
  </si>
  <si>
    <t>Garfield Charter Township</t>
  </si>
  <si>
    <t>Genesee Charter Township (Reallocated to Genesee County)</t>
  </si>
  <si>
    <t>Genesee County</t>
  </si>
  <si>
    <t>Georgetown Charter Township</t>
  </si>
  <si>
    <t>Gladwin County</t>
  </si>
  <si>
    <t>Gogebic County</t>
  </si>
  <si>
    <t>Grand Blanc Charter Township</t>
  </si>
  <si>
    <t>Grand Haven Charter Township</t>
  </si>
  <si>
    <t>Grand Haven City</t>
  </si>
  <si>
    <t>Grand Rapids Charter Township</t>
  </si>
  <si>
    <t>Grand Rapids City</t>
  </si>
  <si>
    <t>Grand Traverse County</t>
  </si>
  <si>
    <t>Grandville City</t>
  </si>
  <si>
    <t>Gratiot County</t>
  </si>
  <si>
    <t>Green Oak Township</t>
  </si>
  <si>
    <t>Grosse Ile Township</t>
  </si>
  <si>
    <t>Grosse Pointe Park City</t>
  </si>
  <si>
    <t>Grosse Pointe Woods City</t>
  </si>
  <si>
    <t>Hamburg Township</t>
  </si>
  <si>
    <t>Hamtramck City</t>
  </si>
  <si>
    <t>Harper Woods City</t>
  </si>
  <si>
    <t>Harrison Charter Township</t>
  </si>
  <si>
    <t>Hartland Township</t>
  </si>
  <si>
    <t>Hazel Park City</t>
  </si>
  <si>
    <t>Highland Charter Township</t>
  </si>
  <si>
    <t>Highland Park City</t>
  </si>
  <si>
    <t>Hillsdale County</t>
  </si>
  <si>
    <t>Holland Charter Township</t>
  </si>
  <si>
    <t>Holland City</t>
  </si>
  <si>
    <t>Holly Township</t>
  </si>
  <si>
    <t>Houghton County</t>
  </si>
  <si>
    <t>Huron Charter Township</t>
  </si>
  <si>
    <t>Huron County</t>
  </si>
  <si>
    <t>Independence Charter Township</t>
  </si>
  <si>
    <t>Ingham County</t>
  </si>
  <si>
    <t>Inkster City</t>
  </si>
  <si>
    <t>Ionia City</t>
  </si>
  <si>
    <t>Ionia County</t>
  </si>
  <si>
    <t>Iosco County</t>
  </si>
  <si>
    <t>Iron County</t>
  </si>
  <si>
    <t>Iron Mountain City</t>
  </si>
  <si>
    <t>Isabella County</t>
  </si>
  <si>
    <t>Jackson City</t>
  </si>
  <si>
    <t>Jackson County</t>
  </si>
  <si>
    <t>Kalamazoo Charter Township</t>
  </si>
  <si>
    <t>Kalamazoo City</t>
  </si>
  <si>
    <t>Kalamazoo County</t>
  </si>
  <si>
    <t>Kalkaska County</t>
  </si>
  <si>
    <t>Kent County</t>
  </si>
  <si>
    <t>Kentwood City</t>
  </si>
  <si>
    <t>Keweenaw County</t>
  </si>
  <si>
    <t>Lake County</t>
  </si>
  <si>
    <t>Lansing City</t>
  </si>
  <si>
    <t>Lapeer County</t>
  </si>
  <si>
    <t>Leelanau County</t>
  </si>
  <si>
    <t>Lenawee County</t>
  </si>
  <si>
    <t>Lenox Township</t>
  </si>
  <si>
    <t>Leoni Township</t>
  </si>
  <si>
    <t>Lincoln Charter Township</t>
  </si>
  <si>
    <t>Lincoln Park City</t>
  </si>
  <si>
    <t>Livingston County</t>
  </si>
  <si>
    <t>Livonia City</t>
  </si>
  <si>
    <t>Luce County</t>
  </si>
  <si>
    <t>Lyon Charter Township</t>
  </si>
  <si>
    <t>Mackinac County</t>
  </si>
  <si>
    <t>Macomb County</t>
  </si>
  <si>
    <t>Macomb Township</t>
  </si>
  <si>
    <t>Madison Heights City</t>
  </si>
  <si>
    <t>Manistee County</t>
  </si>
  <si>
    <t>Marion Township</t>
  </si>
  <si>
    <t>Marquette City</t>
  </si>
  <si>
    <t>Marquette County</t>
  </si>
  <si>
    <t>Mason County</t>
  </si>
  <si>
    <t>Mecosta County</t>
  </si>
  <si>
    <t>Melvindale City</t>
  </si>
  <si>
    <t>Menominee County</t>
  </si>
  <si>
    <t>Meridian Charter Township</t>
  </si>
  <si>
    <t>Midland City</t>
  </si>
  <si>
    <t>Midland County</t>
  </si>
  <si>
    <t>Milford Charter Township</t>
  </si>
  <si>
    <t>Missaukee County</t>
  </si>
  <si>
    <t>Monitor Charter Township</t>
  </si>
  <si>
    <t>Monroe Charter Township</t>
  </si>
  <si>
    <t>Monroe City</t>
  </si>
  <si>
    <t>Monroe County</t>
  </si>
  <si>
    <t>Montcalm County</t>
  </si>
  <si>
    <t>Montmorency County</t>
  </si>
  <si>
    <t>Mount Clemens City</t>
  </si>
  <si>
    <t>Mount Morris Charter Township</t>
  </si>
  <si>
    <t>Mount Pleasant City</t>
  </si>
  <si>
    <t>Mundy Charter Township</t>
  </si>
  <si>
    <t>Muskegon Charter Township</t>
  </si>
  <si>
    <t>Muskegon City</t>
  </si>
  <si>
    <t>Muskegon County</t>
  </si>
  <si>
    <t>Muskegon Heights City</t>
  </si>
  <si>
    <t>New Baltimore City</t>
  </si>
  <si>
    <t>Newaygo County</t>
  </si>
  <si>
    <t>Niles City</t>
  </si>
  <si>
    <t>Niles Township (Reallocated to Berrien County)</t>
  </si>
  <si>
    <t>Northville Charter Township</t>
  </si>
  <si>
    <t>Norton Shores City</t>
  </si>
  <si>
    <t>Novi City</t>
  </si>
  <si>
    <t>Oak Park City</t>
  </si>
  <si>
    <t>Oakland Charter Township</t>
  </si>
  <si>
    <t>Oakland County</t>
  </si>
  <si>
    <t>Oceana County</t>
  </si>
  <si>
    <t>Oceola Township</t>
  </si>
  <si>
    <t>Ogemaw County</t>
  </si>
  <si>
    <t>Ontonagon County</t>
  </si>
  <si>
    <t>Orion Charter Township</t>
  </si>
  <si>
    <t>Osceola County</t>
  </si>
  <si>
    <t>Oscoda County</t>
  </si>
  <si>
    <t>Oshtemo Charter Township</t>
  </si>
  <si>
    <t>Otsego County</t>
  </si>
  <si>
    <t>Ottawa County</t>
  </si>
  <si>
    <t>Owosso City</t>
  </si>
  <si>
    <t>Oxford Charter Township</t>
  </si>
  <si>
    <t>Park Township</t>
  </si>
  <si>
    <t>Pittsfield Charter Township</t>
  </si>
  <si>
    <t>Plainfield Charter Township</t>
  </si>
  <si>
    <t>Plymouth Charter Township</t>
  </si>
  <si>
    <t>Pontiac City</t>
  </si>
  <si>
    <t>Port Huron Charter Township</t>
  </si>
  <si>
    <t>Port Huron City</t>
  </si>
  <si>
    <t>Portage City</t>
  </si>
  <si>
    <t>Presque Isle County</t>
  </si>
  <si>
    <t>Redford Charter Township</t>
  </si>
  <si>
    <t>Riverview City</t>
  </si>
  <si>
    <t>Rochester City</t>
  </si>
  <si>
    <t>Rochester Hills City</t>
  </si>
  <si>
    <t>Romulus City</t>
  </si>
  <si>
    <t>Roscommon County</t>
  </si>
  <si>
    <t>Roseville City</t>
  </si>
  <si>
    <t>Royal Oak City</t>
  </si>
  <si>
    <t>Saginaw Charter Township</t>
  </si>
  <si>
    <t>Saginaw City</t>
  </si>
  <si>
    <t>Saginaw County</t>
  </si>
  <si>
    <t>Sanilac County</t>
  </si>
  <si>
    <t>Sault Ste. Marie City</t>
  </si>
  <si>
    <t>Schoolcraft County</t>
  </si>
  <si>
    <t>Scio Charter Township</t>
  </si>
  <si>
    <t>Shelby Charter Township</t>
  </si>
  <si>
    <t>Shiawassee County</t>
  </si>
  <si>
    <t>South Lyon City</t>
  </si>
  <si>
    <t>Southfield City</t>
  </si>
  <si>
    <t>Southfield Township</t>
  </si>
  <si>
    <t>Southgate City</t>
  </si>
  <si>
    <t>Spring Lake Township</t>
  </si>
  <si>
    <t>Springfield Charter Township</t>
  </si>
  <si>
    <t>St Clair County</t>
  </si>
  <si>
    <t>St Joseph County</t>
  </si>
  <si>
    <t>St. Clair Shores City</t>
  </si>
  <si>
    <t>Sterling Heights City</t>
  </si>
  <si>
    <t>Sturgis City</t>
  </si>
  <si>
    <t>Summit Township</t>
  </si>
  <si>
    <t>Superior Charter Township</t>
  </si>
  <si>
    <t>Taylor City</t>
  </si>
  <si>
    <t>Texas Charter Township</t>
  </si>
  <si>
    <t>Thomas Township</t>
  </si>
  <si>
    <t>Traverse City</t>
  </si>
  <si>
    <t>Trenton City</t>
  </si>
  <si>
    <t>Troy City</t>
  </si>
  <si>
    <t>Tuscola County</t>
  </si>
  <si>
    <t>Tyrone Township</t>
  </si>
  <si>
    <t>Union Charter Township</t>
  </si>
  <si>
    <t>Van Buren Charter Township</t>
  </si>
  <si>
    <t>Van Buren County</t>
  </si>
  <si>
    <t>Walker City</t>
  </si>
  <si>
    <t>Warren City</t>
  </si>
  <si>
    <t>Washington Township</t>
  </si>
  <si>
    <t>Washtenaw County</t>
  </si>
  <si>
    <t>Waterford Charter Township</t>
  </si>
  <si>
    <t>Wayne City</t>
  </si>
  <si>
    <t>Wayne County</t>
  </si>
  <si>
    <t>West Bloomfield Charter Township</t>
  </si>
  <si>
    <t>Westland City</t>
  </si>
  <si>
    <t>Wexford County</t>
  </si>
  <si>
    <t>White Lake Charter Township</t>
  </si>
  <si>
    <t>Wixom City</t>
  </si>
  <si>
    <t>Woodhaven City</t>
  </si>
  <si>
    <t>Wyandotte City</t>
  </si>
  <si>
    <t>Wyoming City</t>
  </si>
  <si>
    <t>Ypsilanti Charter Township</t>
  </si>
  <si>
    <t>Ypsilanti City</t>
  </si>
  <si>
    <t>Zeeland Charter Township</t>
  </si>
  <si>
    <t>TOTALS</t>
  </si>
  <si>
    <t>CVS PAYMENT YEAR 2 ALLOCATION TO MICHIGAN
(As of 5/23/24)</t>
  </si>
  <si>
    <t>TABLE 1: PAYMENT YEAR 2 SUMMARY</t>
  </si>
  <si>
    <t>Payment Year 2</t>
  </si>
  <si>
    <t>Reallocation of De-minimis Share</t>
  </si>
  <si>
    <t>Payment to State Account</t>
  </si>
  <si>
    <t>Net Payment to Subdivisions</t>
  </si>
  <si>
    <t>Funds Held by Administrator</t>
  </si>
  <si>
    <t>A.</t>
  </si>
  <si>
    <t>Total Annual Allocation</t>
  </si>
  <si>
    <t>Base (38% of Overall Allocation)</t>
  </si>
  <si>
    <t>Incentive A (62% of Overall Allocation) [Qualified]</t>
  </si>
  <si>
    <t>Incentive B (Up to 28% of Overall Allocation)
[N/A - Qualified for Incentive A]</t>
  </si>
  <si>
    <t>Incentive C (Up to 28% of Overall Allocation)
[N/A - Qualified for Incentive A]</t>
  </si>
  <si>
    <t>Incentive D (Not Applied Until Year 6)</t>
  </si>
  <si>
    <t>Additional Remediation</t>
  </si>
  <si>
    <t>B.</t>
  </si>
  <si>
    <t>Allocation Method</t>
  </si>
  <si>
    <t>Michigan State Subdivision Agreement – Allergan, Teva, CVS, Walmart, Walgreens</t>
  </si>
  <si>
    <t>50% of Settlement Payments to the Local Government Share</t>
  </si>
  <si>
    <t>(a)</t>
  </si>
  <si>
    <t>Less: Administrative Fund [0.3% of LG Share]</t>
  </si>
  <si>
    <t>(b)</t>
  </si>
  <si>
    <t>Less: Litigating Local Government Attorney Fee Fund [15% of LG Share]</t>
  </si>
  <si>
    <t>(c)</t>
  </si>
  <si>
    <t>Less: Special Circumstance Fund [5% of LG Share]</t>
  </si>
  <si>
    <t>(d)</t>
  </si>
  <si>
    <t>Net Local Government Share Payment to Subdivisions</t>
  </si>
  <si>
    <t>50% of Settlement Payments to the State Share</t>
  </si>
  <si>
    <t>TABLE 2: FINAL ALLOCATION TO SUBDIVISIONS</t>
  </si>
  <si>
    <t>Subdivision</t>
  </si>
  <si>
    <t>Allocation %</t>
  </si>
  <si>
    <t>De minimis-share Local Government</t>
  </si>
  <si>
    <t>Initial Allocation</t>
  </si>
  <si>
    <t>Other Reallocations</t>
  </si>
  <si>
    <t>Litigating Subdivision</t>
  </si>
  <si>
    <t>Lawsuits - Current Jurisdiction(s)</t>
  </si>
  <si>
    <t>Lawsuits - Docket Number(s)</t>
  </si>
  <si>
    <t>Lawsuits - Lawsuit Status(es)</t>
  </si>
  <si>
    <t>A. Participating Subdivisions</t>
  </si>
  <si>
    <t>No</t>
  </si>
  <si>
    <t/>
  </si>
  <si>
    <t>Yes</t>
  </si>
  <si>
    <t>N.D. Ohio</t>
  </si>
  <si>
    <t>1:18-op-45340</t>
  </si>
  <si>
    <t>Dismissed</t>
  </si>
  <si>
    <t>1:18-op-45360</t>
  </si>
  <si>
    <t>1:18-op-45871</t>
  </si>
  <si>
    <t>1:18-op-45354</t>
  </si>
  <si>
    <t>1:18-op-45341</t>
  </si>
  <si>
    <t>1:18-op-45361</t>
  </si>
  <si>
    <t>1:18-op-45356</t>
  </si>
  <si>
    <t>1:18-op-45887</t>
  </si>
  <si>
    <t>1:18-op-46096</t>
  </si>
  <si>
    <t>1:19-op-45560</t>
  </si>
  <si>
    <t>1:18-op-46134</t>
  </si>
  <si>
    <t>1:18-op-45868</t>
  </si>
  <si>
    <t>1:18-op-45897</t>
  </si>
  <si>
    <t>1:18-op-45066</t>
  </si>
  <si>
    <t>1:18-op-46135</t>
  </si>
  <si>
    <t>1:18-op-45889</t>
  </si>
  <si>
    <t>1:18-op-45105</t>
  </si>
  <si>
    <t>1:18-op-45067</t>
  </si>
  <si>
    <t>1:18-op-45084</t>
  </si>
  <si>
    <t>1:18-op-45342</t>
  </si>
  <si>
    <t>1:18-op-45902</t>
  </si>
  <si>
    <t>1:18-op-45971</t>
  </si>
  <si>
    <t>1:18-op-45068</t>
  </si>
  <si>
    <t>1:18-op-45083</t>
  </si>
  <si>
    <t>1:18-op-45406</t>
  </si>
  <si>
    <t>1:18-op-45056</t>
  </si>
  <si>
    <t>1:18-op-45339</t>
  </si>
  <si>
    <t>1:18-op-45355</t>
  </si>
  <si>
    <t>1:18-op-45866</t>
  </si>
  <si>
    <t>1:18-op-46178</t>
  </si>
  <si>
    <t>1:19-op-45261</t>
  </si>
  <si>
    <t>1:18-op-45343</t>
  </si>
  <si>
    <t>1:18-op-45888</t>
  </si>
  <si>
    <t>1:18-op-45344</t>
  </si>
  <si>
    <t>1:18-op-45349</t>
  </si>
  <si>
    <t>1:18-op-45904</t>
  </si>
  <si>
    <t>1:19-op-45561</t>
  </si>
  <si>
    <t>1:19-op-45000</t>
  </si>
  <si>
    <t>1:18-op-45366</t>
  </si>
  <si>
    <t>1:18-op-45054</t>
  </si>
  <si>
    <t>1:18-op-45111</t>
  </si>
  <si>
    <t>1:18-op-45351</t>
  </si>
  <si>
    <t>1:19-op-45262</t>
  </si>
  <si>
    <t>1:18-op-45362</t>
  </si>
  <si>
    <t>1:18-op-45085</t>
  </si>
  <si>
    <t>1:18-op-45113</t>
  </si>
  <si>
    <t>1:18-op-45104</t>
  </si>
  <si>
    <t>1:18-op-45112</t>
  </si>
  <si>
    <t>1:18-op-45158</t>
  </si>
  <si>
    <t>1:18-op-45865</t>
  </si>
  <si>
    <t>1:18-op-45347</t>
  </si>
  <si>
    <t>1:18-op-46199</t>
  </si>
  <si>
    <t>1:18-op-46187</t>
  </si>
  <si>
    <t>1:17-op-45102</t>
  </si>
  <si>
    <t>1:18-op-45359</t>
  </si>
  <si>
    <t>1:18-op-45348</t>
  </si>
  <si>
    <t>1:18-op-45893</t>
  </si>
  <si>
    <t>1:18-op-45357</t>
  </si>
  <si>
    <t>1:18-op-45345</t>
  </si>
  <si>
    <t>1:19-op-45566</t>
  </si>
  <si>
    <t>1:19-op-46183</t>
  </si>
  <si>
    <t>1:18-op-45894</t>
  </si>
  <si>
    <t>1:18-op-45102</t>
  </si>
  <si>
    <t>1:18-op-45082</t>
  </si>
  <si>
    <t>1:18-op-45352</t>
  </si>
  <si>
    <t>1:18-op-45928</t>
  </si>
  <si>
    <t>1:18-op-45350</t>
  </si>
  <si>
    <t>1:18-op-45896</t>
  </si>
  <si>
    <t>1:18-op-45901</t>
  </si>
  <si>
    <t>1:18-op-45870</t>
  </si>
  <si>
    <t>1:18-op-45886</t>
  </si>
  <si>
    <t>1:18-op-45903</t>
  </si>
  <si>
    <t>1:18-op-45364</t>
  </si>
  <si>
    <t>SUBTOTALS</t>
  </si>
  <si>
    <t>B. Non-Participating Subdivisions</t>
  </si>
  <si>
    <t>Ada Township</t>
  </si>
  <si>
    <t>Algoma Township</t>
  </si>
  <si>
    <t>Allendale Charter Township</t>
  </si>
  <si>
    <t>Antwerp Township</t>
  </si>
  <si>
    <t>Byron Township (Reallocated to Kent County)</t>
  </si>
  <si>
    <t>Commerce Charter Township (Reallocated to Oakland County)</t>
  </si>
  <si>
    <t>Genoa Township</t>
  </si>
  <si>
    <t>Vienna Charter Township</t>
  </si>
  <si>
    <t>C. All Subdivisions</t>
  </si>
  <si>
    <t>D. Special Circumstances Fund</t>
  </si>
  <si>
    <t>Detroit City [15% held for attorneys fees]</t>
  </si>
  <si>
    <t>Detroit Wayne Mental Health Authority [15% held for attorneys fees]</t>
  </si>
  <si>
    <t>1:18-op-46332</t>
  </si>
  <si>
    <t>Genesee County [15% held for attorneys fees]</t>
  </si>
  <si>
    <t>ALLERGAN PAYMENT YEAR 2 ALLOCATION TO MICHIGAN
(As of 5/23/24)</t>
  </si>
  <si>
    <t>2023</t>
  </si>
  <si>
    <t>Base (45% of Overall Allocation)</t>
  </si>
  <si>
    <t>Incentive A (48% of Overall Allocation) [Qualified]</t>
  </si>
  <si>
    <t>Incentive B (Up to 60% of Incentive A)
 [N/A -Qualified for Incentive A]</t>
  </si>
  <si>
    <t>Incentive C Part 1 (Up to 75% of 40% of Incentive A)
 [N/A -Qualified for Incentive A]</t>
  </si>
  <si>
    <t>Incentive C Part 2 (Up to 25% of 40% of Incentive A)
 [N/A -Qualified for Incentive A]</t>
  </si>
  <si>
    <t>Incentive D Part 1 (3.5% of Overall Allocation [Not Applied Until Year 4])</t>
  </si>
  <si>
    <t>Incentive D Part 2 (3.5% of Overall Allocation [Not Applied Until Year 6])</t>
  </si>
  <si>
    <t>Additional Restitution</t>
  </si>
  <si>
    <t>1:19-op-45228</t>
  </si>
  <si>
    <t>1:19-op-45636</t>
  </si>
  <si>
    <t>1:19-op-45122</t>
  </si>
  <si>
    <t>1:19-op-45863</t>
  </si>
  <si>
    <t>1:19-op-45864</t>
  </si>
  <si>
    <t>1:19-op-45865</t>
  </si>
  <si>
    <t>TEVAPAYMENT YEAR 2 ALLOCATION TO MICHIGAN
(As of 5/23/24)</t>
  </si>
  <si>
    <t>Incentive D Part 2 (3.5% of Overall Allocation [Not Applied Until Year 7])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</si>
</sst>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"/>
    <numFmt numFmtId="166" formatCode="&quot;$&quot;#,##0"/>
    <numFmt numFmtId="167" formatCode="0.0000%"/>
    <numFmt numFmtId="168" formatCode="0.0000000000%"/>
    <numFmt numFmtId="169" formatCode="&quot;$&quot;#,##0.0000"/>
    <numFmt numFmtId="170" formatCode="0.000000000%"/>
    <numFmt numFmtId="171" formatCode="_(&quot;$&quot;* #,##0.0000000000_);_(&quot;$&quot;* \(#,##0.0000000000\);_(&quot;$&quot;* &quot;-&quot;??_);_(@_)"/>
  </numFmts>
  <fonts count="6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FFFFFF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64385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2" applyAlignment="1">
      <alignment vertical="center"/>
    </xf>
    <xf numFmtId="0" fontId="1" fillId="0" borderId="0" xfId="4" applyAlignment="1">
      <alignment vertical="center"/>
    </xf>
    <xf numFmtId="0" fontId="3" fillId="2" borderId="1" xfId="4" applyFont="1" applyFill="1" applyBorder="1" applyAlignment="1">
      <alignment vertical="center" wrapText="1"/>
    </xf>
    <xf numFmtId="165" fontId="2" fillId="0" borderId="1" xfId="2" applyNumberFormat="1" applyFont="1" applyBorder="1" applyAlignment="1">
      <alignment horizontal="center" vertical="center"/>
    </xf>
    <xf numFmtId="7" fontId="2" fillId="0" borderId="1" xfId="2" applyNumberFormat="1" applyFont="1" applyBorder="1" applyAlignment="1">
      <alignment horizontal="center" vertical="center" shrinkToFit="1"/>
    </xf>
    <xf numFmtId="0" fontId="2" fillId="0" borderId="3" xfId="2" applyFont="1" applyBorder="1" applyAlignment="1">
      <alignment vertical="center"/>
    </xf>
    <xf numFmtId="165" fontId="1" fillId="0" borderId="1" xfId="2" applyNumberFormat="1" applyBorder="1" applyAlignment="1">
      <alignment horizontal="center" vertical="center"/>
    </xf>
    <xf numFmtId="7" fontId="5" fillId="0" borderId="1" xfId="2" applyNumberFormat="1" applyFont="1" applyBorder="1" applyAlignment="1">
      <alignment horizontal="center" vertical="center" shrinkToFit="1"/>
    </xf>
    <xf numFmtId="0" fontId="1" fillId="0" borderId="3" xfId="2" applyBorder="1" applyAlignment="1">
      <alignment horizontal="left" vertical="center" indent="1"/>
    </xf>
    <xf numFmtId="0" fontId="1" fillId="0" borderId="3" xfId="2" applyBorder="1" applyAlignment="1">
      <alignment horizontal="left" vertical="center" wrapText="1" indent="1"/>
    </xf>
    <xf numFmtId="0" fontId="2" fillId="0" borderId="3" xfId="2" applyFont="1" applyBorder="1" applyAlignment="1">
      <alignment horizontal="left" vertical="center" wrapText="1"/>
    </xf>
    <xf numFmtId="0" fontId="1" fillId="0" borderId="3" xfId="2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0" fontId="5" fillId="3" borderId="1" xfId="2" applyFont="1" applyFill="1" applyBorder="1" applyAlignment="1">
      <alignment vertical="center"/>
    </xf>
    <xf numFmtId="7" fontId="2" fillId="0" borderId="1" xfId="2" applyNumberFormat="1" applyFont="1" applyBorder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7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168" fontId="5" fillId="0" borderId="1" xfId="2" applyNumberFormat="1" applyFont="1" applyBorder="1" applyAlignment="1">
      <alignment horizontal="center" vertical="center" shrinkToFit="1"/>
    </xf>
    <xf numFmtId="7" fontId="5" fillId="0" borderId="1" xfId="2" applyNumberFormat="1" applyFont="1" applyBorder="1" applyAlignment="1">
      <alignment horizontal="left" vertical="center" shrinkToFit="1"/>
    </xf>
    <xf numFmtId="0" fontId="1" fillId="0" borderId="0" xfId="3" applyAlignment="1">
      <alignment vertical="center"/>
    </xf>
    <xf numFmtId="0" fontId="2" fillId="0" borderId="1" xfId="2" applyFont="1" applyBorder="1" applyAlignment="1">
      <alignment horizontal="center" vertical="center" wrapText="1"/>
    </xf>
    <xf numFmtId="168" fontId="2" fillId="0" borderId="1" xfId="2" applyNumberFormat="1" applyFont="1" applyBorder="1" applyAlignment="1">
      <alignment horizontal="center" vertical="center" shrinkToFit="1"/>
    </xf>
    <xf numFmtId="165" fontId="2" fillId="0" borderId="4" xfId="2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7" fontId="2" fillId="0" borderId="4" xfId="2" applyNumberFormat="1" applyFont="1" applyBorder="1" applyAlignment="1">
      <alignment horizontal="center" vertical="center" shrinkToFit="1"/>
    </xf>
    <xf numFmtId="165" fontId="1" fillId="0" borderId="4" xfId="2" applyNumberFormat="1" applyBorder="1" applyAlignment="1">
      <alignment horizontal="center" vertical="center"/>
    </xf>
    <xf numFmtId="0" fontId="5" fillId="0" borderId="4" xfId="2" applyFont="1" applyBorder="1" applyAlignment="1">
      <alignment horizontal="left" vertical="center" wrapText="1"/>
    </xf>
    <xf numFmtId="167" fontId="5" fillId="0" borderId="4" xfId="2" applyNumberFormat="1" applyFont="1" applyBorder="1" applyAlignment="1">
      <alignment horizontal="center" vertical="center" shrinkToFit="1"/>
    </xf>
    <xf numFmtId="7" fontId="5" fillId="3" borderId="4" xfId="2" applyNumberFormat="1" applyFont="1" applyFill="1" applyBorder="1" applyAlignment="1">
      <alignment horizontal="center" vertical="center" shrinkToFit="1"/>
    </xf>
    <xf numFmtId="167" fontId="5" fillId="0" borderId="1" xfId="2" applyNumberFormat="1" applyFont="1" applyBorder="1" applyAlignment="1">
      <alignment horizontal="center" vertical="center" shrinkToFit="1"/>
    </xf>
    <xf numFmtId="7" fontId="5" fillId="3" borderId="1" xfId="2" applyNumberFormat="1" applyFont="1" applyFill="1" applyBorder="1" applyAlignment="1">
      <alignment horizontal="center" vertical="center" shrinkToFit="1"/>
    </xf>
    <xf numFmtId="167" fontId="2" fillId="0" borderId="1" xfId="2" applyNumberFormat="1" applyFont="1" applyBorder="1" applyAlignment="1">
      <alignment horizontal="center" vertical="center" shrinkToFit="1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164" fontId="1" fillId="0" borderId="0" xfId="2" applyNumberFormat="1" applyAlignment="1">
      <alignment vertical="center"/>
    </xf>
    <xf numFmtId="169" fontId="1" fillId="0" borderId="0" xfId="2" applyNumberFormat="1" applyAlignment="1">
      <alignment vertical="center"/>
    </xf>
    <xf numFmtId="164" fontId="2" fillId="0" borderId="1" xfId="2" applyNumberFormat="1" applyFont="1" applyBorder="1" applyAlignment="1">
      <alignment horizontal="center" vertical="center"/>
    </xf>
    <xf numFmtId="170" fontId="5" fillId="0" borderId="1" xfId="2" applyNumberFormat="1" applyFont="1" applyBorder="1" applyAlignment="1">
      <alignment horizontal="center" vertical="center" shrinkToFit="1"/>
    </xf>
    <xf numFmtId="170" fontId="2" fillId="0" borderId="1" xfId="2" applyNumberFormat="1" applyFont="1" applyBorder="1" applyAlignment="1">
      <alignment horizontal="center" vertical="center" shrinkToFit="1"/>
    </xf>
    <xf numFmtId="7" fontId="5" fillId="0" borderId="2" xfId="2" applyNumberFormat="1" applyFont="1" applyBorder="1" applyAlignment="1">
      <alignment horizontal="center" vertical="center" shrinkToFit="1"/>
    </xf>
    <xf numFmtId="165" fontId="2" fillId="0" borderId="7" xfId="2" applyNumberFormat="1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 wrapText="1"/>
    </xf>
    <xf numFmtId="171" fontId="1" fillId="0" borderId="0" xfId="5" applyNumberFormat="1" applyAlignment="1">
      <alignment vertical="center"/>
    </xf>
    <xf numFmtId="170" fontId="2" fillId="0" borderId="4" xfId="1" applyNumberFormat="1" applyFont="1" applyBorder="1" applyAlignment="1">
      <alignment horizontal="center" vertical="center" shrinkToFit="1"/>
    </xf>
    <xf numFmtId="167" fontId="2" fillId="0" borderId="4" xfId="2" applyNumberFormat="1" applyFont="1" applyBorder="1" applyAlignment="1">
      <alignment horizontal="center" vertical="center" shrinkToFit="1"/>
    </xf>
    <xf numFmtId="7" fontId="1" fillId="0" borderId="0" xfId="2" applyNumberFormat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vertical="center" wrapText="1" indent="1"/>
    </xf>
    <xf numFmtId="165" fontId="2" fillId="4" borderId="1" xfId="3" applyNumberFormat="1" applyFont="1" applyFill="1" applyBorder="1" applyAlignment="1">
      <alignment horizontal="left" vertical="center" indent="1" shrinkToFit="1"/>
    </xf>
    <xf numFmtId="165" fontId="2" fillId="4" borderId="2" xfId="3" applyNumberFormat="1" applyFont="1" applyFill="1" applyBorder="1" applyAlignment="1">
      <alignment horizontal="left" vertical="center" indent="1" shrinkToFit="1"/>
    </xf>
    <xf numFmtId="165" fontId="2" fillId="4" borderId="3" xfId="3" applyNumberFormat="1" applyFont="1" applyFill="1" applyBorder="1" applyAlignment="1">
      <alignment horizontal="left" vertical="center" indent="1" shrinkToFit="1"/>
    </xf>
    <xf numFmtId="165" fontId="2" fillId="4" borderId="5" xfId="3" applyNumberFormat="1" applyFont="1" applyFill="1" applyBorder="1" applyAlignment="1">
      <alignment horizontal="left" vertical="center" indent="1" shrinkToFit="1"/>
    </xf>
    <xf numFmtId="165" fontId="2" fillId="4" borderId="6" xfId="3" applyNumberFormat="1" applyFont="1" applyFill="1" applyBorder="1" applyAlignment="1">
      <alignment horizontal="left" vertical="center" indent="1" shrinkToFit="1"/>
    </xf>
    <xf numFmtId="0" fontId="1" fillId="3" borderId="1" xfId="2" applyFill="1" applyBorder="1" applyAlignment="1">
      <alignment horizontal="center" vertical="center"/>
    </xf>
    <xf numFmtId="166" fontId="2" fillId="0" borderId="1" xfId="2" applyNumberFormat="1" applyFont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 indent="1"/>
    </xf>
    <xf numFmtId="0" fontId="3" fillId="2" borderId="5" xfId="4" applyFont="1" applyFill="1" applyBorder="1" applyAlignment="1">
      <alignment horizontal="left" vertical="center" wrapText="1" indent="1"/>
    </xf>
    <xf numFmtId="0" fontId="3" fillId="2" borderId="6" xfId="4" applyFont="1" applyFill="1" applyBorder="1" applyAlignment="1">
      <alignment horizontal="left" vertical="center" wrapText="1" indent="1"/>
    </xf>
    <xf numFmtId="0" fontId="0" fillId="0" borderId="1" xfId="0" applyBorder="1" applyAlignment="1">
      <alignment vertical="center"/>
    </xf>
    <xf numFmtId="0" fontId="3" fillId="2" borderId="10" xfId="4" applyFont="1" applyFill="1" applyBorder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166" fontId="2" fillId="0" borderId="8" xfId="2" applyNumberFormat="1" applyFont="1" applyBorder="1" applyAlignment="1">
      <alignment horizontal="center" vertical="center" wrapText="1"/>
    </xf>
    <xf numFmtId="166" fontId="2" fillId="0" borderId="9" xfId="2" applyNumberFormat="1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</cellXfs>
  <cellStyles count="7">
    <cellStyle name="Currency 2" xfId="5" xr:uid="{465B29F4-4913-403B-A7EA-4D7BEF665CAD}"/>
    <cellStyle name="Normal" xfId="0" builtinId="0"/>
    <cellStyle name="Normal 2 10" xfId="4" xr:uid="{BC30CDEE-5913-48FC-8E76-032C1C15CC72}"/>
    <cellStyle name="Normal 2 13" xfId="3" xr:uid="{F4A20E5D-E19F-459E-AD4C-5056B18F8972}"/>
    <cellStyle name="Normal 2 2" xfId="2" xr:uid="{8C3E8634-A889-4671-9FD8-1292081EAED5}"/>
    <cellStyle name="Percent" xfId="1" builtinId="5"/>
    <cellStyle name="Percent 2 2" xfId="6" xr:uid="{EE7FC217-4A65-4E2B-8DA5-88AEC65E0469}"/>
  </cellStyles>
  <dxfs count="10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345643</xdr:colOff>
      <xdr:row>0</xdr:row>
      <xdr:rowOff>768033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FB2A71-2D36-4234-845D-2F92201F8EE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6993" cy="7680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408031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9D2025-F840-4530-B54F-CB838458C2F4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44613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952861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CF6A41-D4A4-439B-8999-F2B8738628F2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27468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312781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1CAEEB-8E82-4D35-A258-C56D267AF41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44613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A3AF-B330-4D5F-8D55-6B0B8E5F8A92}">
  <dimension ref="A1:F278"/>
  <sheetViews>
    <sheetView zoomScaleNormal="100" workbookViewId="0">
      <selection activeCell="H1" sqref="H1"/>
    </sheetView>
  </sheetViews>
  <sheetFormatPr defaultRowHeight="15.75"/>
  <cols>
    <col min="1" max="1" width="5.125" customWidth="1"/>
    <col min="2" max="2" width="68.5" customWidth="1"/>
    <col min="3" max="5" width="18.125" customWidth="1"/>
    <col min="6" max="6" width="17.5" customWidth="1"/>
  </cols>
  <sheetData>
    <row r="1" spans="1:6" ht="63" customHeight="1"/>
    <row r="2" spans="1:6" ht="36.75" customHeight="1">
      <c r="A2" s="52" t="s">
        <v>0</v>
      </c>
      <c r="B2" s="53"/>
      <c r="C2" s="53"/>
      <c r="D2" s="53"/>
      <c r="E2" s="53"/>
      <c r="F2" s="53"/>
    </row>
    <row r="3" spans="1:6">
      <c r="A3" s="50"/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</row>
    <row r="4" spans="1:6">
      <c r="A4" s="7">
        <f>ROW()-3</f>
        <v>1</v>
      </c>
      <c r="B4" s="18" t="s">
        <v>6</v>
      </c>
      <c r="C4" s="34">
        <f>'CVS Payment 2'!E18</f>
        <v>4597898.3300000085</v>
      </c>
      <c r="D4" s="34">
        <f>'Allergan Payment 2'!E20</f>
        <v>5301697.7200000007</v>
      </c>
      <c r="E4" s="34">
        <f>'Teva Payment 2'!E20</f>
        <v>4823618.51</v>
      </c>
      <c r="F4" s="35">
        <f t="shared" ref="F4:F8" si="0">SUM(C4:E4)</f>
        <v>14723214.560000008</v>
      </c>
    </row>
    <row r="5" spans="1:6">
      <c r="A5" s="7">
        <f t="shared" ref="A5:A9" si="1">ROW()-3</f>
        <v>2</v>
      </c>
      <c r="B5" s="18" t="s">
        <v>7</v>
      </c>
      <c r="C5" s="34">
        <f>'CVS Payment 2'!G14</f>
        <v>13779.37</v>
      </c>
      <c r="D5" s="34">
        <f>'Allergan Payment 2'!G16</f>
        <v>15884.25</v>
      </c>
      <c r="E5" s="34">
        <f>'Teva Payment 2'!G16</f>
        <v>14454.4</v>
      </c>
      <c r="F5" s="35">
        <f t="shared" si="0"/>
        <v>44118.020000000004</v>
      </c>
    </row>
    <row r="6" spans="1:6">
      <c r="A6" s="7">
        <f t="shared" si="1"/>
        <v>3</v>
      </c>
      <c r="B6" s="18" t="s">
        <v>8</v>
      </c>
      <c r="C6" s="34">
        <f>'CVS Payment 2'!G15</f>
        <v>1368580.09</v>
      </c>
      <c r="D6" s="34">
        <f>'Allergan Payment 2'!G17</f>
        <v>678144.34</v>
      </c>
      <c r="E6" s="34">
        <f>'Teva Payment 2'!G17</f>
        <v>1139196.93</v>
      </c>
      <c r="F6" s="35">
        <f t="shared" si="0"/>
        <v>3185921.3600000003</v>
      </c>
    </row>
    <row r="7" spans="1:6">
      <c r="A7" s="7">
        <f t="shared" si="1"/>
        <v>4</v>
      </c>
      <c r="B7" s="18" t="s">
        <v>9</v>
      </c>
      <c r="C7" s="34">
        <f>'CVS Payment 2'!F16+'CVS Payment 2'!G16</f>
        <v>229656.13</v>
      </c>
      <c r="D7" s="34">
        <f>'Allergan Payment 2'!G18+'Allergan Payment 2'!F18</f>
        <v>264737.58</v>
      </c>
      <c r="E7" s="34">
        <f>'Teva Payment 2'!G18+'Teva Payment 2'!F18</f>
        <v>240906.69</v>
      </c>
      <c r="F7" s="35">
        <f t="shared" si="0"/>
        <v>735300.4</v>
      </c>
    </row>
    <row r="8" spans="1:6">
      <c r="A8" s="7">
        <f t="shared" si="1"/>
        <v>5</v>
      </c>
      <c r="B8" s="18" t="s">
        <v>10</v>
      </c>
      <c r="C8" s="34">
        <f>VLOOKUP($B8,'CVS Payment 2'!$B:$H,7,0)</f>
        <v>1012.46</v>
      </c>
      <c r="D8" s="34">
        <f>VLOOKUP($B8,'Allergan Payment 2'!$B:$H,7,0)</f>
        <v>1472.62</v>
      </c>
      <c r="E8" s="34">
        <f>VLOOKUP($B8,'Teva Payment 2'!$B:$H,7,0)</f>
        <v>1162.74</v>
      </c>
      <c r="F8" s="35">
        <f t="shared" si="0"/>
        <v>3647.8199999999997</v>
      </c>
    </row>
    <row r="9" spans="1:6">
      <c r="A9" s="7">
        <f t="shared" si="1"/>
        <v>6</v>
      </c>
      <c r="B9" s="18" t="s">
        <v>11</v>
      </c>
      <c r="C9" s="34">
        <f>VLOOKUP($B9,'CVS Payment 2'!$B:$H,7,0)</f>
        <v>2786.23</v>
      </c>
      <c r="D9" s="34">
        <f>VLOOKUP($B9,'Allergan Payment 2'!$B:$H,7,0)</f>
        <v>4052.54</v>
      </c>
      <c r="E9" s="34">
        <f>VLOOKUP($B9,'Teva Payment 2'!$B:$H,7,0)</f>
        <v>3199.78</v>
      </c>
      <c r="F9" s="35">
        <f t="shared" ref="F9:F72" si="2">SUM(C9:E9)</f>
        <v>10038.550000000001</v>
      </c>
    </row>
    <row r="10" spans="1:6">
      <c r="A10" s="7">
        <f t="shared" ref="A10:A70" si="3">ROW()-3</f>
        <v>7</v>
      </c>
      <c r="B10" s="18" t="s">
        <v>12</v>
      </c>
      <c r="C10" s="34">
        <f>VLOOKUP($B10,'CVS Payment 2'!$B:$H,7,0)</f>
        <v>2621.96</v>
      </c>
      <c r="D10" s="34">
        <f>VLOOKUP($B10,'Allergan Payment 2'!$B:$H,7,0)</f>
        <v>3813.61</v>
      </c>
      <c r="E10" s="34">
        <f>VLOOKUP($B10,'Teva Payment 2'!$B:$H,7,0)</f>
        <v>3011.12</v>
      </c>
      <c r="F10" s="35">
        <f t="shared" si="2"/>
        <v>9446.6899999999987</v>
      </c>
    </row>
    <row r="11" spans="1:6">
      <c r="A11" s="7">
        <f t="shared" si="3"/>
        <v>8</v>
      </c>
      <c r="B11" s="18" t="s">
        <v>13</v>
      </c>
      <c r="C11" s="34">
        <f>VLOOKUP($B11,'CVS Payment 2'!$B:$H,7,0)</f>
        <v>13762.46</v>
      </c>
      <c r="D11" s="34">
        <f>VLOOKUP($B11,'Allergan Payment 2'!$B:$H,7,0)</f>
        <v>20017.34</v>
      </c>
      <c r="E11" s="34">
        <f>VLOOKUP($B11,'Teva Payment 2'!$B:$H,7,0)</f>
        <v>15805.15</v>
      </c>
      <c r="F11" s="35">
        <f t="shared" si="2"/>
        <v>49584.950000000004</v>
      </c>
    </row>
    <row r="12" spans="1:6">
      <c r="A12" s="7">
        <f t="shared" si="3"/>
        <v>9</v>
      </c>
      <c r="B12" s="18" t="s">
        <v>14</v>
      </c>
      <c r="C12" s="34">
        <f>VLOOKUP($B12,'CVS Payment 2'!$B:$H,7,0)</f>
        <v>1914.47</v>
      </c>
      <c r="D12" s="34">
        <f>VLOOKUP($B12,'Allergan Payment 2'!$B:$H,7,0)</f>
        <v>2784.58</v>
      </c>
      <c r="E12" s="34">
        <f>VLOOKUP($B12,'Teva Payment 2'!$B:$H,7,0)</f>
        <v>2198.63</v>
      </c>
      <c r="F12" s="35">
        <f t="shared" si="2"/>
        <v>6897.68</v>
      </c>
    </row>
    <row r="13" spans="1:6">
      <c r="A13" s="7">
        <f t="shared" si="3"/>
        <v>10</v>
      </c>
      <c r="B13" s="18" t="s">
        <v>15</v>
      </c>
      <c r="C13" s="34">
        <f>VLOOKUP($B13,'CVS Payment 2'!$B:$H,7,0)</f>
        <v>10590.59</v>
      </c>
      <c r="D13" s="34">
        <f>VLOOKUP($B13,'Allergan Payment 2'!$B:$H,7,0)</f>
        <v>15403.88</v>
      </c>
      <c r="E13" s="34">
        <f>VLOOKUP($B13,'Teva Payment 2'!$B:$H,7,0)</f>
        <v>12162.49</v>
      </c>
      <c r="F13" s="35">
        <f t="shared" si="2"/>
        <v>38156.959999999999</v>
      </c>
    </row>
    <row r="14" spans="1:6">
      <c r="A14" s="7">
        <f t="shared" si="3"/>
        <v>11</v>
      </c>
      <c r="B14" s="18" t="s">
        <v>16</v>
      </c>
      <c r="C14" s="34">
        <f>VLOOKUP($B14,'CVS Payment 2'!$B:$H,7,0)</f>
        <v>0</v>
      </c>
      <c r="D14" s="34">
        <f>VLOOKUP($B14,'Allergan Payment 2'!$B:$H,7,0)</f>
        <v>0</v>
      </c>
      <c r="E14" s="34">
        <f>VLOOKUP($B14,'Teva Payment 2'!$B:$H,7,0)</f>
        <v>0</v>
      </c>
      <c r="F14" s="35">
        <f t="shared" si="2"/>
        <v>0</v>
      </c>
    </row>
    <row r="15" spans="1:6">
      <c r="A15" s="7">
        <f t="shared" si="3"/>
        <v>12</v>
      </c>
      <c r="B15" s="18" t="s">
        <v>17</v>
      </c>
      <c r="C15" s="34">
        <f>VLOOKUP($B15,'CVS Payment 2'!$B:$H,7,0)</f>
        <v>8251.64</v>
      </c>
      <c r="D15" s="34">
        <f>VLOOKUP($B15,'Allergan Payment 2'!$B:$H,7,0)</f>
        <v>12001.91</v>
      </c>
      <c r="E15" s="34">
        <f>VLOOKUP($B15,'Teva Payment 2'!$B:$H,7,0)</f>
        <v>9476.3799999999992</v>
      </c>
      <c r="F15" s="35">
        <f t="shared" si="2"/>
        <v>29729.93</v>
      </c>
    </row>
    <row r="16" spans="1:6">
      <c r="A16" s="7">
        <f t="shared" si="3"/>
        <v>13</v>
      </c>
      <c r="B16" s="18" t="s">
        <v>18</v>
      </c>
      <c r="C16" s="34">
        <f>VLOOKUP($B16,'CVS Payment 2'!$B:$H,7,0)</f>
        <v>7949.8</v>
      </c>
      <c r="D16" s="34">
        <f>VLOOKUP($B16,'Allergan Payment 2'!$B:$H,7,0)</f>
        <v>11562.89</v>
      </c>
      <c r="E16" s="34">
        <f>VLOOKUP($B16,'Teva Payment 2'!$B:$H,7,0)</f>
        <v>9129.74</v>
      </c>
      <c r="F16" s="35">
        <f t="shared" si="2"/>
        <v>28642.43</v>
      </c>
    </row>
    <row r="17" spans="1:6">
      <c r="A17" s="7">
        <f t="shared" si="3"/>
        <v>14</v>
      </c>
      <c r="B17" s="18" t="s">
        <v>19</v>
      </c>
      <c r="C17" s="34">
        <f>VLOOKUP($B17,'CVS Payment 2'!$B:$H,7,0)</f>
        <v>5382.4</v>
      </c>
      <c r="D17" s="34">
        <f>VLOOKUP($B17,'Allergan Payment 2'!$B:$H,7,0)</f>
        <v>7828.64</v>
      </c>
      <c r="E17" s="34">
        <f>VLOOKUP($B17,'Teva Payment 2'!$B:$H,7,0)</f>
        <v>6181.28</v>
      </c>
      <c r="F17" s="35">
        <f t="shared" si="2"/>
        <v>19392.32</v>
      </c>
    </row>
    <row r="18" spans="1:6">
      <c r="A18" s="7">
        <f t="shared" si="3"/>
        <v>15</v>
      </c>
      <c r="B18" s="18" t="s">
        <v>20</v>
      </c>
      <c r="C18" s="34">
        <f>VLOOKUP($B18,'CVS Payment 2'!$B:$H,7,0)</f>
        <v>2096.4699999999998</v>
      </c>
      <c r="D18" s="34">
        <f>VLOOKUP($B18,'Allergan Payment 2'!$B:$H,7,0)</f>
        <v>3049.28</v>
      </c>
      <c r="E18" s="34">
        <f>VLOOKUP($B18,'Teva Payment 2'!$B:$H,7,0)</f>
        <v>2407.63</v>
      </c>
      <c r="F18" s="35">
        <f t="shared" si="2"/>
        <v>7553.38</v>
      </c>
    </row>
    <row r="19" spans="1:6">
      <c r="A19" s="7">
        <f t="shared" si="3"/>
        <v>16</v>
      </c>
      <c r="B19" s="18" t="s">
        <v>21</v>
      </c>
      <c r="C19" s="34">
        <f>VLOOKUP($B19,'CVS Payment 2'!$B:$H,7,0)</f>
        <v>0</v>
      </c>
      <c r="D19" s="34">
        <f>VLOOKUP($B19,'Allergan Payment 2'!$B:$H,7,0)</f>
        <v>0</v>
      </c>
      <c r="E19" s="34">
        <f>VLOOKUP($B19,'Teva Payment 2'!$B:$H,7,0)</f>
        <v>0</v>
      </c>
      <c r="F19" s="35">
        <f t="shared" si="2"/>
        <v>0</v>
      </c>
    </row>
    <row r="20" spans="1:6">
      <c r="A20" s="7">
        <f t="shared" si="3"/>
        <v>17</v>
      </c>
      <c r="B20" s="18" t="s">
        <v>22</v>
      </c>
      <c r="C20" s="34">
        <f>VLOOKUP($B20,'CVS Payment 2'!$B:$H,7,0)</f>
        <v>2474.46</v>
      </c>
      <c r="D20" s="34">
        <f>VLOOKUP($B20,'Allergan Payment 2'!$B:$H,7,0)</f>
        <v>3599.07</v>
      </c>
      <c r="E20" s="34">
        <f>VLOOKUP($B20,'Teva Payment 2'!$B:$H,7,0)</f>
        <v>2841.73</v>
      </c>
      <c r="F20" s="35">
        <f t="shared" si="2"/>
        <v>8915.26</v>
      </c>
    </row>
    <row r="21" spans="1:6">
      <c r="A21" s="7">
        <f t="shared" si="3"/>
        <v>18</v>
      </c>
      <c r="B21" s="18" t="s">
        <v>23</v>
      </c>
      <c r="C21" s="34">
        <f>VLOOKUP($B21,'CVS Payment 2'!$B:$H,7,0)</f>
        <v>7712.69</v>
      </c>
      <c r="D21" s="34">
        <f>VLOOKUP($B21,'Allergan Payment 2'!$B:$H,7,0)</f>
        <v>11218.02</v>
      </c>
      <c r="E21" s="34">
        <f>VLOOKUP($B21,'Teva Payment 2'!$B:$H,7,0)</f>
        <v>8857.4500000000007</v>
      </c>
      <c r="F21" s="35">
        <f t="shared" si="2"/>
        <v>27788.16</v>
      </c>
    </row>
    <row r="22" spans="1:6">
      <c r="A22" s="7">
        <f t="shared" si="3"/>
        <v>19</v>
      </c>
      <c r="B22" s="18" t="s">
        <v>24</v>
      </c>
      <c r="C22" s="34">
        <f>VLOOKUP($B22,'CVS Payment 2'!$B:$H,7,0)</f>
        <v>958.31</v>
      </c>
      <c r="D22" s="34">
        <f>VLOOKUP($B22,'Allergan Payment 2'!$B:$H,7,0)</f>
        <v>1393.85</v>
      </c>
      <c r="E22" s="34">
        <f>VLOOKUP($B22,'Teva Payment 2'!$B:$H,7,0)</f>
        <v>1100.54</v>
      </c>
      <c r="F22" s="35">
        <f t="shared" si="2"/>
        <v>3452.7</v>
      </c>
    </row>
    <row r="23" spans="1:6">
      <c r="A23" s="7">
        <f t="shared" si="3"/>
        <v>20</v>
      </c>
      <c r="B23" s="18" t="s">
        <v>25</v>
      </c>
      <c r="C23" s="34">
        <f>VLOOKUP($B23,'CVS Payment 2'!$B:$H,7,0)</f>
        <v>6098.8</v>
      </c>
      <c r="D23" s="34">
        <f>VLOOKUP($B23,'Allergan Payment 2'!$B:$H,7,0)</f>
        <v>8870.6299999999992</v>
      </c>
      <c r="E23" s="34">
        <f>VLOOKUP($B23,'Teva Payment 2'!$B:$H,7,0)</f>
        <v>7004.01</v>
      </c>
      <c r="F23" s="35">
        <f t="shared" si="2"/>
        <v>21973.440000000002</v>
      </c>
    </row>
    <row r="24" spans="1:6">
      <c r="A24" s="7">
        <f t="shared" si="3"/>
        <v>21</v>
      </c>
      <c r="B24" s="18" t="s">
        <v>26</v>
      </c>
      <c r="C24" s="34">
        <f>VLOOKUP($B24,'CVS Payment 2'!$B:$H,7,0)</f>
        <v>2044.63</v>
      </c>
      <c r="D24" s="34">
        <f>VLOOKUP($B24,'Allergan Payment 2'!$B:$H,7,0)</f>
        <v>2973.89</v>
      </c>
      <c r="E24" s="34">
        <f>VLOOKUP($B24,'Teva Payment 2'!$B:$H,7,0)</f>
        <v>2348.11</v>
      </c>
      <c r="F24" s="35">
        <f t="shared" si="2"/>
        <v>7366.630000000001</v>
      </c>
    </row>
    <row r="25" spans="1:6">
      <c r="A25" s="7">
        <f t="shared" si="3"/>
        <v>22</v>
      </c>
      <c r="B25" s="18" t="s">
        <v>27</v>
      </c>
      <c r="C25" s="34">
        <f>VLOOKUP($B25,'CVS Payment 2'!$B:$H,7,0)</f>
        <v>36757.370000000003</v>
      </c>
      <c r="D25" s="34">
        <f>VLOOKUP($B25,'Allergan Payment 2'!$B:$H,7,0)</f>
        <v>53463.16</v>
      </c>
      <c r="E25" s="34">
        <f>VLOOKUP($B25,'Teva Payment 2'!$B:$H,7,0)</f>
        <v>42213.05</v>
      </c>
      <c r="F25" s="35">
        <f t="shared" si="2"/>
        <v>132433.58000000002</v>
      </c>
    </row>
    <row r="26" spans="1:6">
      <c r="A26" s="7">
        <f t="shared" si="3"/>
        <v>23</v>
      </c>
      <c r="B26" s="18" t="s">
        <v>28</v>
      </c>
      <c r="C26" s="34">
        <f>VLOOKUP($B26,'CVS Payment 2'!$B:$H,7,0)</f>
        <v>734.97</v>
      </c>
      <c r="D26" s="34">
        <f>VLOOKUP($B26,'Allergan Payment 2'!$B:$H,7,0)</f>
        <v>1069</v>
      </c>
      <c r="E26" s="34">
        <f>VLOOKUP($B26,'Teva Payment 2'!$B:$H,7,0)</f>
        <v>844.06</v>
      </c>
      <c r="F26" s="35">
        <f t="shared" si="2"/>
        <v>2648.0299999999997</v>
      </c>
    </row>
    <row r="27" spans="1:6">
      <c r="A27" s="7">
        <f t="shared" si="3"/>
        <v>24</v>
      </c>
      <c r="B27" s="18" t="s">
        <v>29</v>
      </c>
      <c r="C27" s="34">
        <f>VLOOKUP($B27,'CVS Payment 2'!$B:$H,7,0)</f>
        <v>1616.11</v>
      </c>
      <c r="D27" s="34">
        <f>VLOOKUP($B27,'Allergan Payment 2'!$B:$H,7,0)</f>
        <v>2350.61</v>
      </c>
      <c r="E27" s="34">
        <f>VLOOKUP($B27,'Teva Payment 2'!$B:$H,7,0)</f>
        <v>1855.98</v>
      </c>
      <c r="F27" s="35">
        <f t="shared" si="2"/>
        <v>5822.7000000000007</v>
      </c>
    </row>
    <row r="28" spans="1:6">
      <c r="A28" s="7">
        <f t="shared" si="3"/>
        <v>25</v>
      </c>
      <c r="B28" s="18" t="s">
        <v>30</v>
      </c>
      <c r="C28" s="34">
        <f>VLOOKUP($B28,'CVS Payment 2'!$B:$H,7,0)</f>
        <v>4649.66</v>
      </c>
      <c r="D28" s="34">
        <f>VLOOKUP($B28,'Allergan Payment 2'!$B:$H,7,0)</f>
        <v>6762.88</v>
      </c>
      <c r="E28" s="34">
        <f>VLOOKUP($B28,'Teva Payment 2'!$B:$H,7,0)</f>
        <v>5339.78</v>
      </c>
      <c r="F28" s="35">
        <f t="shared" si="2"/>
        <v>16752.32</v>
      </c>
    </row>
    <row r="29" spans="1:6">
      <c r="A29" s="7">
        <f t="shared" si="3"/>
        <v>26</v>
      </c>
      <c r="B29" s="18" t="s">
        <v>31</v>
      </c>
      <c r="C29" s="34">
        <f>VLOOKUP($B29,'CVS Payment 2'!$B:$H,7,0)</f>
        <v>639.4</v>
      </c>
      <c r="D29" s="34">
        <f>VLOOKUP($B29,'Allergan Payment 2'!$B:$H,7,0)</f>
        <v>930</v>
      </c>
      <c r="E29" s="34">
        <f>VLOOKUP($B29,'Teva Payment 2'!$B:$H,7,0)</f>
        <v>734.3</v>
      </c>
      <c r="F29" s="35">
        <f t="shared" si="2"/>
        <v>2303.6999999999998</v>
      </c>
    </row>
    <row r="30" spans="1:6">
      <c r="A30" s="7">
        <f t="shared" si="3"/>
        <v>27</v>
      </c>
      <c r="B30" s="18" t="s">
        <v>32</v>
      </c>
      <c r="C30" s="34">
        <f>VLOOKUP($B30,'CVS Payment 2'!$B:$H,7,0)</f>
        <v>43171.48</v>
      </c>
      <c r="D30" s="34">
        <f>VLOOKUP($B30,'Allergan Payment 2'!$B:$H,7,0)</f>
        <v>62792.409999999996</v>
      </c>
      <c r="E30" s="34">
        <f>VLOOKUP($B30,'Teva Payment 2'!$B:$H,7,0)</f>
        <v>49579.18</v>
      </c>
      <c r="F30" s="35">
        <f t="shared" si="2"/>
        <v>155543.07</v>
      </c>
    </row>
    <row r="31" spans="1:6">
      <c r="A31" s="7">
        <f t="shared" si="3"/>
        <v>28</v>
      </c>
      <c r="B31" s="18" t="s">
        <v>33</v>
      </c>
      <c r="C31" s="34">
        <f>VLOOKUP($B31,'CVS Payment 2'!$B:$H,7,0)</f>
        <v>819.49</v>
      </c>
      <c r="D31" s="34">
        <f>VLOOKUP($B31,'Allergan Payment 2'!$B:$H,7,0)</f>
        <v>1191.93</v>
      </c>
      <c r="E31" s="34">
        <f>VLOOKUP($B31,'Teva Payment 2'!$B:$H,7,0)</f>
        <v>941.12</v>
      </c>
      <c r="F31" s="35">
        <f t="shared" si="2"/>
        <v>2952.54</v>
      </c>
    </row>
    <row r="32" spans="1:6">
      <c r="A32" s="7">
        <f t="shared" si="3"/>
        <v>29</v>
      </c>
      <c r="B32" s="18" t="s">
        <v>34</v>
      </c>
      <c r="C32" s="34">
        <f>VLOOKUP($B32,'CVS Payment 2'!$B:$H,7,0)</f>
        <v>436.57</v>
      </c>
      <c r="D32" s="34">
        <f>VLOOKUP($B32,'Allergan Payment 2'!$B:$H,7,0)</f>
        <v>634.98</v>
      </c>
      <c r="E32" s="34">
        <f>VLOOKUP($B32,'Teva Payment 2'!$B:$H,7,0)</f>
        <v>501.36</v>
      </c>
      <c r="F32" s="35">
        <f t="shared" si="2"/>
        <v>1572.9099999999999</v>
      </c>
    </row>
    <row r="33" spans="1:6">
      <c r="A33" s="7">
        <f t="shared" si="3"/>
        <v>30</v>
      </c>
      <c r="B33" s="18" t="s">
        <v>35</v>
      </c>
      <c r="C33" s="34">
        <f>VLOOKUP($B33,'CVS Payment 2'!$B:$H,7,0)</f>
        <v>1836.58</v>
      </c>
      <c r="D33" s="34">
        <f>VLOOKUP($B33,'Allergan Payment 2'!$B:$H,7,0)</f>
        <v>2671.28</v>
      </c>
      <c r="E33" s="34">
        <f>VLOOKUP($B33,'Teva Payment 2'!$B:$H,7,0)</f>
        <v>2109.17</v>
      </c>
      <c r="F33" s="35">
        <f t="shared" si="2"/>
        <v>6617.0300000000007</v>
      </c>
    </row>
    <row r="34" spans="1:6">
      <c r="A34" s="7">
        <f t="shared" si="3"/>
        <v>31</v>
      </c>
      <c r="B34" s="18" t="s">
        <v>36</v>
      </c>
      <c r="C34" s="34">
        <f>VLOOKUP($B34,'CVS Payment 2'!$B:$H,7,0)</f>
        <v>0</v>
      </c>
      <c r="D34" s="34">
        <f>VLOOKUP($B34,'Allergan Payment 2'!$B:$H,7,0)</f>
        <v>0</v>
      </c>
      <c r="E34" s="34">
        <f>VLOOKUP($B34,'Teva Payment 2'!$B:$H,7,0)</f>
        <v>0</v>
      </c>
      <c r="F34" s="35">
        <f t="shared" si="2"/>
        <v>0</v>
      </c>
    </row>
    <row r="35" spans="1:6">
      <c r="A35" s="7">
        <f t="shared" si="3"/>
        <v>32</v>
      </c>
      <c r="B35" s="18" t="s">
        <v>37</v>
      </c>
      <c r="C35" s="34">
        <f>VLOOKUP($B35,'CVS Payment 2'!$B:$H,7,0)</f>
        <v>4267.28</v>
      </c>
      <c r="D35" s="34">
        <f>VLOOKUP($B35,'Allergan Payment 2'!$B:$H,7,0)</f>
        <v>6206.71</v>
      </c>
      <c r="E35" s="34">
        <f>VLOOKUP($B35,'Teva Payment 2'!$B:$H,7,0)</f>
        <v>4900.6499999999996</v>
      </c>
      <c r="F35" s="35">
        <f t="shared" si="2"/>
        <v>15374.64</v>
      </c>
    </row>
    <row r="36" spans="1:6">
      <c r="A36" s="7">
        <f t="shared" si="3"/>
        <v>33</v>
      </c>
      <c r="B36" s="18" t="s">
        <v>38</v>
      </c>
      <c r="C36" s="34">
        <f>VLOOKUP($B36,'CVS Payment 2'!$B:$H,7,0)</f>
        <v>11396.83</v>
      </c>
      <c r="D36" s="34">
        <f>VLOOKUP($B36,'Allergan Payment 2'!$B:$H,7,0)</f>
        <v>16576.560000000001</v>
      </c>
      <c r="E36" s="34">
        <f>VLOOKUP($B36,'Teva Payment 2'!$B:$H,7,0)</f>
        <v>13088.4</v>
      </c>
      <c r="F36" s="35">
        <f t="shared" si="2"/>
        <v>41061.79</v>
      </c>
    </row>
    <row r="37" spans="1:6">
      <c r="A37" s="7">
        <f t="shared" si="3"/>
        <v>34</v>
      </c>
      <c r="B37" s="18" t="s">
        <v>39</v>
      </c>
      <c r="C37" s="34">
        <f>VLOOKUP($B37,'CVS Payment 2'!$B:$H,7,0)</f>
        <v>531.67999999999995</v>
      </c>
      <c r="D37" s="34">
        <f>VLOOKUP($B37,'Allergan Payment 2'!$B:$H,7,0)</f>
        <v>773.32</v>
      </c>
      <c r="E37" s="34">
        <f>VLOOKUP($B37,'Teva Payment 2'!$B:$H,7,0)</f>
        <v>610.59</v>
      </c>
      <c r="F37" s="35">
        <f t="shared" si="2"/>
        <v>1915.5900000000001</v>
      </c>
    </row>
    <row r="38" spans="1:6">
      <c r="A38" s="7">
        <f t="shared" si="3"/>
        <v>35</v>
      </c>
      <c r="B38" s="18" t="s">
        <v>40</v>
      </c>
      <c r="C38" s="34">
        <f>VLOOKUP($B38,'CVS Payment 2'!$B:$H,7,0)</f>
        <v>0</v>
      </c>
      <c r="D38" s="34">
        <f>VLOOKUP($B38,'Allergan Payment 2'!$B:$H,7,0)</f>
        <v>0</v>
      </c>
      <c r="E38" s="34">
        <f>VLOOKUP($B38,'Teva Payment 2'!$B:$H,7,0)</f>
        <v>0</v>
      </c>
      <c r="F38" s="35">
        <f t="shared" si="2"/>
        <v>0</v>
      </c>
    </row>
    <row r="39" spans="1:6">
      <c r="A39" s="7">
        <f t="shared" si="3"/>
        <v>36</v>
      </c>
      <c r="B39" s="18" t="s">
        <v>41</v>
      </c>
      <c r="C39" s="34">
        <f>VLOOKUP($B39,'CVS Payment 2'!$B:$H,7,0)</f>
        <v>1844.12</v>
      </c>
      <c r="D39" s="34">
        <f>VLOOKUP($B39,'Allergan Payment 2'!$B:$H,7,0)</f>
        <v>2682.25</v>
      </c>
      <c r="E39" s="34">
        <f>VLOOKUP($B39,'Teva Payment 2'!$B:$H,7,0)</f>
        <v>2117.83</v>
      </c>
      <c r="F39" s="35">
        <f t="shared" si="2"/>
        <v>6644.2</v>
      </c>
    </row>
    <row r="40" spans="1:6">
      <c r="A40" s="7">
        <f t="shared" si="3"/>
        <v>37</v>
      </c>
      <c r="B40" s="18" t="s">
        <v>42</v>
      </c>
      <c r="C40" s="34">
        <f>VLOOKUP($B40,'CVS Payment 2'!$B:$H,7,0)</f>
        <v>591.12</v>
      </c>
      <c r="D40" s="34">
        <f>VLOOKUP($B40,'Allergan Payment 2'!$B:$H,7,0)</f>
        <v>859.77</v>
      </c>
      <c r="E40" s="34">
        <f>VLOOKUP($B40,'Teva Payment 2'!$B:$H,7,0)</f>
        <v>678.85</v>
      </c>
      <c r="F40" s="35">
        <f t="shared" si="2"/>
        <v>2129.7399999999998</v>
      </c>
    </row>
    <row r="41" spans="1:6">
      <c r="A41" s="7">
        <f t="shared" si="3"/>
        <v>38</v>
      </c>
      <c r="B41" s="18" t="s">
        <v>43</v>
      </c>
      <c r="C41" s="34">
        <f>VLOOKUP($B41,'CVS Payment 2'!$B:$H,7,0)</f>
        <v>1767.37</v>
      </c>
      <c r="D41" s="34">
        <f>VLOOKUP($B41,'Allergan Payment 2'!$B:$H,7,0)</f>
        <v>2570.62</v>
      </c>
      <c r="E41" s="34">
        <f>VLOOKUP($B41,'Teva Payment 2'!$B:$H,7,0)</f>
        <v>2029.69</v>
      </c>
      <c r="F41" s="35">
        <f t="shared" si="2"/>
        <v>6367.68</v>
      </c>
    </row>
    <row r="42" spans="1:6">
      <c r="A42" s="7">
        <f t="shared" si="3"/>
        <v>39</v>
      </c>
      <c r="B42" s="18" t="s">
        <v>44</v>
      </c>
      <c r="C42" s="34">
        <f>VLOOKUP($B42,'CVS Payment 2'!$B:$H,7,0)</f>
        <v>0</v>
      </c>
      <c r="D42" s="34">
        <f>VLOOKUP($B42,'Allergan Payment 2'!$B:$H,7,0)</f>
        <v>0</v>
      </c>
      <c r="E42" s="34">
        <f>VLOOKUP($B42,'Teva Payment 2'!$B:$H,7,0)</f>
        <v>0</v>
      </c>
      <c r="F42" s="35">
        <f t="shared" si="2"/>
        <v>0</v>
      </c>
    </row>
    <row r="43" spans="1:6">
      <c r="A43" s="7">
        <f t="shared" si="3"/>
        <v>40</v>
      </c>
      <c r="B43" s="18" t="s">
        <v>45</v>
      </c>
      <c r="C43" s="34">
        <f>VLOOKUP($B43,'CVS Payment 2'!$B:$H,7,0)</f>
        <v>55166.81</v>
      </c>
      <c r="D43" s="34">
        <f>VLOOKUP($B43,'Allergan Payment 2'!$B:$H,7,0)</f>
        <v>80239.47</v>
      </c>
      <c r="E43" s="34">
        <f>VLOOKUP($B43,'Teva Payment 2'!$B:$H,7,0)</f>
        <v>63354.9</v>
      </c>
      <c r="F43" s="35">
        <f t="shared" si="2"/>
        <v>198761.18</v>
      </c>
    </row>
    <row r="44" spans="1:6">
      <c r="A44" s="7">
        <f t="shared" si="3"/>
        <v>41</v>
      </c>
      <c r="B44" s="18" t="s">
        <v>46</v>
      </c>
      <c r="C44" s="34">
        <f>VLOOKUP($B44,'CVS Payment 2'!$B:$H,7,0)</f>
        <v>0</v>
      </c>
      <c r="D44" s="34">
        <f>VLOOKUP($B44,'Allergan Payment 2'!$B:$H,7,0)</f>
        <v>0</v>
      </c>
      <c r="E44" s="34">
        <f>VLOOKUP($B44,'Teva Payment 2'!$B:$H,7,0)</f>
        <v>0</v>
      </c>
      <c r="F44" s="35">
        <f t="shared" si="2"/>
        <v>0</v>
      </c>
    </row>
    <row r="45" spans="1:6">
      <c r="A45" s="7">
        <f t="shared" si="3"/>
        <v>42</v>
      </c>
      <c r="B45" s="18" t="s">
        <v>47</v>
      </c>
      <c r="C45" s="34">
        <f>VLOOKUP($B45,'CVS Payment 2'!$B:$H,7,0)</f>
        <v>7856.36</v>
      </c>
      <c r="D45" s="34">
        <f>VLOOKUP($B45,'Allergan Payment 2'!$B:$H,7,0)</f>
        <v>11426.98</v>
      </c>
      <c r="E45" s="34">
        <f>VLOOKUP($B45,'Teva Payment 2'!$B:$H,7,0)</f>
        <v>9022.43</v>
      </c>
      <c r="F45" s="35">
        <f t="shared" si="2"/>
        <v>28305.77</v>
      </c>
    </row>
    <row r="46" spans="1:6">
      <c r="A46" s="7">
        <f t="shared" si="3"/>
        <v>43</v>
      </c>
      <c r="B46" s="18" t="s">
        <v>48</v>
      </c>
      <c r="C46" s="34">
        <f>VLOOKUP($B46,'CVS Payment 2'!$B:$H,7,0)</f>
        <v>361.27</v>
      </c>
      <c r="D46" s="34">
        <f>VLOOKUP($B46,'Allergan Payment 2'!$B:$H,7,0)</f>
        <v>525.46</v>
      </c>
      <c r="E46" s="34">
        <f>VLOOKUP($B46,'Teva Payment 2'!$B:$H,7,0)</f>
        <v>414.89</v>
      </c>
      <c r="F46" s="35">
        <f t="shared" si="2"/>
        <v>1301.6199999999999</v>
      </c>
    </row>
    <row r="47" spans="1:6">
      <c r="A47" s="7">
        <f t="shared" si="3"/>
        <v>44</v>
      </c>
      <c r="B47" s="18" t="s">
        <v>49</v>
      </c>
      <c r="C47" s="34">
        <f>VLOOKUP($B47,'CVS Payment 2'!$B:$H,7,0)</f>
        <v>12304.39</v>
      </c>
      <c r="D47" s="34">
        <f>VLOOKUP($B47,'Allergan Payment 2'!$B:$H,7,0)</f>
        <v>17896.59</v>
      </c>
      <c r="E47" s="34">
        <f>VLOOKUP($B47,'Teva Payment 2'!$B:$H,7,0)</f>
        <v>14130.66</v>
      </c>
      <c r="F47" s="35">
        <f t="shared" si="2"/>
        <v>44331.64</v>
      </c>
    </row>
    <row r="48" spans="1:6">
      <c r="A48" s="7">
        <f t="shared" si="3"/>
        <v>45</v>
      </c>
      <c r="B48" s="18" t="s">
        <v>50</v>
      </c>
      <c r="C48" s="34">
        <f>VLOOKUP($B48,'CVS Payment 2'!$B:$H,7,0)</f>
        <v>6388.09</v>
      </c>
      <c r="D48" s="34">
        <f>VLOOKUP($B48,'Allergan Payment 2'!$B:$H,7,0)</f>
        <v>9291.4</v>
      </c>
      <c r="E48" s="34">
        <f>VLOOKUP($B48,'Teva Payment 2'!$B:$H,7,0)</f>
        <v>7336.24</v>
      </c>
      <c r="F48" s="35">
        <f t="shared" si="2"/>
        <v>23015.73</v>
      </c>
    </row>
    <row r="49" spans="1:6">
      <c r="A49" s="7">
        <f t="shared" si="3"/>
        <v>46</v>
      </c>
      <c r="B49" s="18" t="s">
        <v>51</v>
      </c>
      <c r="C49" s="34">
        <f>VLOOKUP($B49,'CVS Payment 2'!$B:$H,7,0)</f>
        <v>9441.8799999999992</v>
      </c>
      <c r="D49" s="34">
        <f>VLOOKUP($B49,'Allergan Payment 2'!$B:$H,7,0)</f>
        <v>13733.1</v>
      </c>
      <c r="E49" s="34">
        <f>VLOOKUP($B49,'Teva Payment 2'!$B:$H,7,0)</f>
        <v>10843.28</v>
      </c>
      <c r="F49" s="35">
        <f t="shared" si="2"/>
        <v>34018.26</v>
      </c>
    </row>
    <row r="50" spans="1:6">
      <c r="A50" s="7">
        <f t="shared" si="3"/>
        <v>47</v>
      </c>
      <c r="B50" s="18" t="s">
        <v>52</v>
      </c>
      <c r="C50" s="34">
        <f>VLOOKUP($B50,'CVS Payment 2'!$B:$H,7,0)</f>
        <v>3763.68</v>
      </c>
      <c r="D50" s="34">
        <f>VLOOKUP($B50,'Allergan Payment 2'!$B:$H,7,0)</f>
        <v>5474.23</v>
      </c>
      <c r="E50" s="34">
        <f>VLOOKUP($B50,'Teva Payment 2'!$B:$H,7,0)</f>
        <v>4322.3</v>
      </c>
      <c r="F50" s="35">
        <f t="shared" si="2"/>
        <v>13560.21</v>
      </c>
    </row>
    <row r="51" spans="1:6">
      <c r="A51" s="7">
        <f t="shared" si="3"/>
        <v>48</v>
      </c>
      <c r="B51" s="18" t="s">
        <v>53</v>
      </c>
      <c r="C51" s="34">
        <f>VLOOKUP($B51,'CVS Payment 2'!$B:$H,7,0)</f>
        <v>7989.98</v>
      </c>
      <c r="D51" s="34">
        <f>VLOOKUP($B51,'Allergan Payment 2'!$B:$H,7,0)</f>
        <v>11621.33</v>
      </c>
      <c r="E51" s="34">
        <f>VLOOKUP($B51,'Teva Payment 2'!$B:$H,7,0)</f>
        <v>9175.89</v>
      </c>
      <c r="F51" s="35">
        <f t="shared" si="2"/>
        <v>28787.199999999997</v>
      </c>
    </row>
    <row r="52" spans="1:6">
      <c r="A52" s="7">
        <f t="shared" si="3"/>
        <v>49</v>
      </c>
      <c r="B52" s="18" t="s">
        <v>54</v>
      </c>
      <c r="C52" s="34">
        <f>VLOOKUP($B52,'CVS Payment 2'!$B:$H,7,0)</f>
        <v>8346.56</v>
      </c>
      <c r="D52" s="34">
        <f>VLOOKUP($B52,'Allergan Payment 2'!$B:$H,7,0)</f>
        <v>12139.97</v>
      </c>
      <c r="E52" s="34">
        <f>VLOOKUP($B52,'Teva Payment 2'!$B:$H,7,0)</f>
        <v>9585.39</v>
      </c>
      <c r="F52" s="35">
        <f t="shared" si="2"/>
        <v>30071.919999999998</v>
      </c>
    </row>
    <row r="53" spans="1:6">
      <c r="A53" s="7">
        <f t="shared" si="3"/>
        <v>50</v>
      </c>
      <c r="B53" s="18" t="s">
        <v>55</v>
      </c>
      <c r="C53" s="34">
        <f>VLOOKUP($B53,'CVS Payment 2'!$B:$H,7,0)</f>
        <v>415.86</v>
      </c>
      <c r="D53" s="34">
        <f>VLOOKUP($B53,'Allergan Payment 2'!$B:$H,7,0)</f>
        <v>604.86</v>
      </c>
      <c r="E53" s="34">
        <f>VLOOKUP($B53,'Teva Payment 2'!$B:$H,7,0)</f>
        <v>477.58</v>
      </c>
      <c r="F53" s="35">
        <f t="shared" si="2"/>
        <v>1498.3</v>
      </c>
    </row>
    <row r="54" spans="1:6">
      <c r="A54" s="7">
        <f t="shared" si="3"/>
        <v>51</v>
      </c>
      <c r="B54" s="18" t="s">
        <v>56</v>
      </c>
      <c r="C54" s="34">
        <f>VLOOKUP($B54,'CVS Payment 2'!$B:$H,7,0)</f>
        <v>19449.689999999999</v>
      </c>
      <c r="D54" s="34">
        <f>VLOOKUP($B54,'Allergan Payment 2'!$B:$H,7,0)</f>
        <v>28289.35</v>
      </c>
      <c r="E54" s="34">
        <f>VLOOKUP($B54,'Teva Payment 2'!$B:$H,7,0)</f>
        <v>22336.5</v>
      </c>
      <c r="F54" s="35">
        <f t="shared" si="2"/>
        <v>70075.539999999994</v>
      </c>
    </row>
    <row r="55" spans="1:6">
      <c r="A55" s="7">
        <f t="shared" si="3"/>
        <v>52</v>
      </c>
      <c r="B55" s="18" t="s">
        <v>57</v>
      </c>
      <c r="C55" s="34">
        <f>VLOOKUP($B55,'CVS Payment 2'!$B:$H,7,0)</f>
        <v>16105.93</v>
      </c>
      <c r="D55" s="34">
        <f>VLOOKUP($B55,'Allergan Payment 2'!$B:$H,7,0)</f>
        <v>23425.89</v>
      </c>
      <c r="E55" s="34">
        <f>VLOOKUP($B55,'Teva Payment 2'!$B:$H,7,0)</f>
        <v>18496.45</v>
      </c>
      <c r="F55" s="35">
        <f t="shared" si="2"/>
        <v>58028.270000000004</v>
      </c>
    </row>
    <row r="56" spans="1:6">
      <c r="A56" s="7">
        <f t="shared" si="3"/>
        <v>53</v>
      </c>
      <c r="B56" s="18" t="s">
        <v>58</v>
      </c>
      <c r="C56" s="34">
        <f>VLOOKUP($B56,'CVS Payment 2'!$B:$H,7,0)</f>
        <v>0</v>
      </c>
      <c r="D56" s="34">
        <f>VLOOKUP($B56,'Allergan Payment 2'!$B:$H,7,0)</f>
        <v>0</v>
      </c>
      <c r="E56" s="34">
        <f>VLOOKUP($B56,'Teva Payment 2'!$B:$H,7,0)</f>
        <v>0</v>
      </c>
      <c r="F56" s="35">
        <f t="shared" si="2"/>
        <v>0</v>
      </c>
    </row>
    <row r="57" spans="1:6">
      <c r="A57" s="7">
        <f t="shared" si="3"/>
        <v>54</v>
      </c>
      <c r="B57" s="18" t="s">
        <v>59</v>
      </c>
      <c r="C57" s="34">
        <f>VLOOKUP($B57,'CVS Payment 2'!$B:$H,7,0)</f>
        <v>251.96</v>
      </c>
      <c r="D57" s="34">
        <f>VLOOKUP($B57,'Allergan Payment 2'!$B:$H,7,0)</f>
        <v>366.47</v>
      </c>
      <c r="E57" s="34">
        <f>VLOOKUP($B57,'Teva Payment 2'!$B:$H,7,0)</f>
        <v>289.36</v>
      </c>
      <c r="F57" s="35">
        <f t="shared" si="2"/>
        <v>907.79000000000008</v>
      </c>
    </row>
    <row r="58" spans="1:6">
      <c r="A58" s="7">
        <f t="shared" si="3"/>
        <v>55</v>
      </c>
      <c r="B58" s="18" t="s">
        <v>60</v>
      </c>
      <c r="C58" s="34">
        <f>VLOOKUP($B58,'CVS Payment 2'!$B:$H,7,0)</f>
        <v>0</v>
      </c>
      <c r="D58" s="34">
        <f>VLOOKUP($B58,'Allergan Payment 2'!$B:$H,7,0)</f>
        <v>0</v>
      </c>
      <c r="E58" s="34">
        <f>VLOOKUP($B58,'Teva Payment 2'!$B:$H,7,0)</f>
        <v>0</v>
      </c>
      <c r="F58" s="35">
        <f t="shared" si="2"/>
        <v>0</v>
      </c>
    </row>
    <row r="59" spans="1:6">
      <c r="A59" s="7">
        <f t="shared" si="3"/>
        <v>56</v>
      </c>
      <c r="B59" s="18" t="s">
        <v>61</v>
      </c>
      <c r="C59" s="34">
        <f>VLOOKUP($B59,'CVS Payment 2'!$B:$H,7,0)</f>
        <v>8604.23</v>
      </c>
      <c r="D59" s="34">
        <f>VLOOKUP($B59,'Allergan Payment 2'!$B:$H,7,0)</f>
        <v>12514.75</v>
      </c>
      <c r="E59" s="34">
        <f>VLOOKUP($B59,'Teva Payment 2'!$B:$H,7,0)</f>
        <v>9881.31</v>
      </c>
      <c r="F59" s="35">
        <f t="shared" si="2"/>
        <v>31000.29</v>
      </c>
    </row>
    <row r="60" spans="1:6">
      <c r="A60" s="7">
        <f t="shared" si="3"/>
        <v>57</v>
      </c>
      <c r="B60" s="18" t="s">
        <v>62</v>
      </c>
      <c r="C60" s="34">
        <f>VLOOKUP($B60,'CVS Payment 2'!$B:$H,7,0)</f>
        <v>263.67</v>
      </c>
      <c r="D60" s="34">
        <f>VLOOKUP($B60,'Allergan Payment 2'!$B:$H,7,0)</f>
        <v>383.5</v>
      </c>
      <c r="E60" s="34">
        <f>VLOOKUP($B60,'Teva Payment 2'!$B:$H,7,0)</f>
        <v>302.8</v>
      </c>
      <c r="F60" s="35">
        <f t="shared" si="2"/>
        <v>949.97</v>
      </c>
    </row>
    <row r="61" spans="1:6">
      <c r="A61" s="7">
        <f t="shared" si="3"/>
        <v>58</v>
      </c>
      <c r="B61" s="18" t="s">
        <v>63</v>
      </c>
      <c r="C61" s="34">
        <f>VLOOKUP($B61,'CVS Payment 2'!$B:$H,7,0)</f>
        <v>8933.14</v>
      </c>
      <c r="D61" s="34">
        <f>VLOOKUP($B61,'Allergan Payment 2'!$B:$H,7,0)</f>
        <v>12993.14</v>
      </c>
      <c r="E61" s="34">
        <f>VLOOKUP($B61,'Teva Payment 2'!$B:$H,7,0)</f>
        <v>10259.030000000001</v>
      </c>
      <c r="F61" s="35">
        <f t="shared" si="2"/>
        <v>32185.309999999998</v>
      </c>
    </row>
    <row r="62" spans="1:6">
      <c r="A62" s="7">
        <f t="shared" si="3"/>
        <v>59</v>
      </c>
      <c r="B62" s="18" t="s">
        <v>64</v>
      </c>
      <c r="C62" s="34">
        <f>VLOOKUP($B62,'CVS Payment 2'!$B:$H,7,0)</f>
        <v>3140.95</v>
      </c>
      <c r="D62" s="34">
        <f>VLOOKUP($B62,'Allergan Payment 2'!$B:$H,7,0)</f>
        <v>4568.4799999999996</v>
      </c>
      <c r="E62" s="34">
        <f>VLOOKUP($B62,'Teva Payment 2'!$B:$H,7,0)</f>
        <v>3607.15</v>
      </c>
      <c r="F62" s="35">
        <f t="shared" si="2"/>
        <v>11316.58</v>
      </c>
    </row>
    <row r="63" spans="1:6">
      <c r="A63" s="7">
        <f t="shared" si="3"/>
        <v>60</v>
      </c>
      <c r="B63" s="18" t="s">
        <v>65</v>
      </c>
      <c r="C63" s="34">
        <f>VLOOKUP($B63,'CVS Payment 2'!$B:$H,7,0)</f>
        <v>586.54</v>
      </c>
      <c r="D63" s="34">
        <f>VLOOKUP($B63,'Allergan Payment 2'!$B:$H,7,0)</f>
        <v>853.12</v>
      </c>
      <c r="E63" s="34">
        <f>VLOOKUP($B63,'Teva Payment 2'!$B:$H,7,0)</f>
        <v>673.6</v>
      </c>
      <c r="F63" s="35">
        <f t="shared" si="2"/>
        <v>2113.2599999999998</v>
      </c>
    </row>
    <row r="64" spans="1:6">
      <c r="A64" s="7">
        <f t="shared" si="3"/>
        <v>61</v>
      </c>
      <c r="B64" s="18" t="s">
        <v>66</v>
      </c>
      <c r="C64" s="34">
        <f>VLOOKUP($B64,'CVS Payment 2'!$B:$H,7,0)</f>
        <v>1208.95</v>
      </c>
      <c r="D64" s="34">
        <f>VLOOKUP($B64,'Allergan Payment 2'!$B:$H,7,0)</f>
        <v>1758.41</v>
      </c>
      <c r="E64" s="34">
        <f>VLOOKUP($B64,'Teva Payment 2'!$B:$H,7,0)</f>
        <v>1388.39</v>
      </c>
      <c r="F64" s="35">
        <f t="shared" si="2"/>
        <v>4355.75</v>
      </c>
    </row>
    <row r="65" spans="1:6">
      <c r="A65" s="7">
        <f t="shared" si="3"/>
        <v>62</v>
      </c>
      <c r="B65" s="18" t="s">
        <v>67</v>
      </c>
      <c r="C65" s="34">
        <f>VLOOKUP($B65,'CVS Payment 2'!$B:$H,7,0)</f>
        <v>7764.25</v>
      </c>
      <c r="D65" s="34">
        <f>VLOOKUP($B65,'Allergan Payment 2'!$B:$H,7,0)</f>
        <v>11293.01</v>
      </c>
      <c r="E65" s="34">
        <f>VLOOKUP($B65,'Teva Payment 2'!$B:$H,7,0)</f>
        <v>8916.65</v>
      </c>
      <c r="F65" s="35">
        <f t="shared" si="2"/>
        <v>27973.910000000003</v>
      </c>
    </row>
    <row r="66" spans="1:6">
      <c r="A66" s="7">
        <f t="shared" si="3"/>
        <v>63</v>
      </c>
      <c r="B66" s="18" t="s">
        <v>68</v>
      </c>
      <c r="C66" s="34">
        <f>VLOOKUP($B66,'CVS Payment 2'!$B:$H,7,0)</f>
        <v>212602.22</v>
      </c>
      <c r="D66" s="34">
        <f>VLOOKUP($B66,'Allergan Payment 2'!$B:$H,7,0)</f>
        <v>309227.44</v>
      </c>
      <c r="E66" s="34">
        <f>VLOOKUP($B66,'Teva Payment 2'!$B:$H,7,0)</f>
        <v>244157.56</v>
      </c>
      <c r="F66" s="35">
        <f t="shared" si="2"/>
        <v>765987.22</v>
      </c>
    </row>
    <row r="67" spans="1:6">
      <c r="A67" s="7">
        <f t="shared" si="3"/>
        <v>64</v>
      </c>
      <c r="B67" s="18" t="s">
        <v>69</v>
      </c>
      <c r="C67" s="34">
        <f>VLOOKUP($B67,'CVS Payment 2'!$B:$H,7,0)</f>
        <v>1096.1600000000001</v>
      </c>
      <c r="D67" s="34">
        <f>VLOOKUP($B67,'Allergan Payment 2'!$B:$H,7,0)</f>
        <v>1594.35</v>
      </c>
      <c r="E67" s="34">
        <f>VLOOKUP($B67,'Teva Payment 2'!$B:$H,7,0)</f>
        <v>1258.8499999999999</v>
      </c>
      <c r="F67" s="35">
        <f t="shared" si="2"/>
        <v>3949.36</v>
      </c>
    </row>
    <row r="68" spans="1:6">
      <c r="A68" s="7">
        <f t="shared" si="3"/>
        <v>65</v>
      </c>
      <c r="B68" s="18" t="s">
        <v>70</v>
      </c>
      <c r="C68" s="34">
        <f>VLOOKUP($B68,'CVS Payment 2'!$B:$H,7,0)</f>
        <v>8266.4</v>
      </c>
      <c r="D68" s="34">
        <f>VLOOKUP($B68,'Allergan Payment 2'!$B:$H,7,0)</f>
        <v>12023.38</v>
      </c>
      <c r="E68" s="34">
        <f>VLOOKUP($B68,'Teva Payment 2'!$B:$H,7,0)</f>
        <v>9493.33</v>
      </c>
      <c r="F68" s="35">
        <f t="shared" si="2"/>
        <v>29783.11</v>
      </c>
    </row>
    <row r="69" spans="1:6">
      <c r="A69" s="7">
        <f t="shared" si="3"/>
        <v>66</v>
      </c>
      <c r="B69" s="18" t="s">
        <v>71</v>
      </c>
      <c r="C69" s="34">
        <f>VLOOKUP($B69,'CVS Payment 2'!$B:$H,7,0)</f>
        <v>0</v>
      </c>
      <c r="D69" s="34">
        <f>VLOOKUP($B69,'Allergan Payment 2'!$B:$H,7,0)</f>
        <v>0</v>
      </c>
      <c r="E69" s="34">
        <f>VLOOKUP($B69,'Teva Payment 2'!$B:$H,7,0)</f>
        <v>0</v>
      </c>
      <c r="F69" s="35">
        <f t="shared" si="2"/>
        <v>0</v>
      </c>
    </row>
    <row r="70" spans="1:6">
      <c r="A70" s="7">
        <f t="shared" si="3"/>
        <v>67</v>
      </c>
      <c r="B70" s="18" t="s">
        <v>72</v>
      </c>
      <c r="C70" s="34">
        <f>VLOOKUP($B70,'CVS Payment 2'!$B:$H,7,0)</f>
        <v>618.14</v>
      </c>
      <c r="D70" s="34">
        <f>VLOOKUP($B70,'Allergan Payment 2'!$B:$H,7,0)</f>
        <v>899.08</v>
      </c>
      <c r="E70" s="34">
        <f>VLOOKUP($B70,'Teva Payment 2'!$B:$H,7,0)</f>
        <v>709.89</v>
      </c>
      <c r="F70" s="35">
        <f t="shared" si="2"/>
        <v>2227.11</v>
      </c>
    </row>
    <row r="71" spans="1:6">
      <c r="A71" s="7">
        <f t="shared" ref="A71:A277" si="4">ROW()-3</f>
        <v>68</v>
      </c>
      <c r="B71" s="18" t="s">
        <v>73</v>
      </c>
      <c r="C71" s="34">
        <f>VLOOKUP($B71,'CVS Payment 2'!$B:$H,7,0)</f>
        <v>5749.88</v>
      </c>
      <c r="D71" s="34">
        <f>VLOOKUP($B71,'Allergan Payment 2'!$B:$H,7,0)</f>
        <v>8363.1299999999992</v>
      </c>
      <c r="E71" s="34">
        <f>VLOOKUP($B71,'Teva Payment 2'!$B:$H,7,0)</f>
        <v>6603.3</v>
      </c>
      <c r="F71" s="35">
        <f t="shared" si="2"/>
        <v>20716.309999999998</v>
      </c>
    </row>
    <row r="72" spans="1:6">
      <c r="A72" s="7">
        <f t="shared" si="4"/>
        <v>69</v>
      </c>
      <c r="B72" s="18" t="s">
        <v>74</v>
      </c>
      <c r="C72" s="34">
        <f>VLOOKUP($B72,'CVS Payment 2'!$B:$H,7,0)</f>
        <v>5000.0600000000004</v>
      </c>
      <c r="D72" s="34">
        <f>VLOOKUP($B72,'Allergan Payment 2'!$B:$H,7,0)</f>
        <v>7272.53</v>
      </c>
      <c r="E72" s="34">
        <f>VLOOKUP($B72,'Teva Payment 2'!$B:$H,7,0)</f>
        <v>5742.19</v>
      </c>
      <c r="F72" s="35">
        <f t="shared" si="2"/>
        <v>18014.78</v>
      </c>
    </row>
    <row r="73" spans="1:6">
      <c r="A73" s="7">
        <f t="shared" si="4"/>
        <v>70</v>
      </c>
      <c r="B73" s="18" t="s">
        <v>75</v>
      </c>
      <c r="C73" s="34">
        <f>VLOOKUP($B73,'CVS Payment 2'!$B:$H,7,0)</f>
        <v>29931.46</v>
      </c>
      <c r="D73" s="34">
        <f>VLOOKUP($B73,'Allergan Payment 2'!$B:$H,7,0)</f>
        <v>43534.95</v>
      </c>
      <c r="E73" s="34">
        <f>VLOOKUP($B73,'Teva Payment 2'!$B:$H,7,0)</f>
        <v>34374.01</v>
      </c>
      <c r="F73" s="35">
        <f t="shared" ref="F73:F136" si="5">SUM(C73:E73)</f>
        <v>107840.42000000001</v>
      </c>
    </row>
    <row r="74" spans="1:6">
      <c r="A74" s="7">
        <f t="shared" si="4"/>
        <v>71</v>
      </c>
      <c r="B74" s="18" t="s">
        <v>76</v>
      </c>
      <c r="C74" s="34">
        <f>VLOOKUP($B74,'CVS Payment 2'!$B:$H,7,0)</f>
        <v>0</v>
      </c>
      <c r="D74" s="34">
        <f>VLOOKUP($B74,'Allergan Payment 2'!$B:$H,7,0)</f>
        <v>0</v>
      </c>
      <c r="E74" s="34">
        <f>VLOOKUP($B74,'Teva Payment 2'!$B:$H,7,0)</f>
        <v>0</v>
      </c>
      <c r="F74" s="35">
        <f t="shared" si="5"/>
        <v>0</v>
      </c>
    </row>
    <row r="75" spans="1:6">
      <c r="A75" s="7">
        <f t="shared" si="4"/>
        <v>72</v>
      </c>
      <c r="B75" s="18" t="s">
        <v>77</v>
      </c>
      <c r="C75" s="34">
        <f>VLOOKUP($B75,'CVS Payment 2'!$B:$H,7,0)</f>
        <v>5405.51</v>
      </c>
      <c r="D75" s="34">
        <f>VLOOKUP($B75,'Allergan Payment 2'!$B:$H,7,0)</f>
        <v>7862.25</v>
      </c>
      <c r="E75" s="34">
        <f>VLOOKUP($B75,'Teva Payment 2'!$B:$H,7,0)</f>
        <v>6207.82</v>
      </c>
      <c r="F75" s="35">
        <f t="shared" si="5"/>
        <v>19475.580000000002</v>
      </c>
    </row>
    <row r="76" spans="1:6">
      <c r="A76" s="7">
        <f t="shared" si="4"/>
        <v>73</v>
      </c>
      <c r="B76" s="18" t="s">
        <v>78</v>
      </c>
      <c r="C76" s="34">
        <f>VLOOKUP($B76,'CVS Payment 2'!$B:$H,7,0)</f>
        <v>0</v>
      </c>
      <c r="D76" s="34">
        <f>VLOOKUP($B76,'Allergan Payment 2'!$B:$H,7,0)</f>
        <v>0</v>
      </c>
      <c r="E76" s="34">
        <f>VLOOKUP($B76,'Teva Payment 2'!$B:$H,7,0)</f>
        <v>0</v>
      </c>
      <c r="F76" s="35">
        <f t="shared" si="5"/>
        <v>0</v>
      </c>
    </row>
    <row r="77" spans="1:6">
      <c r="A77" s="7">
        <f t="shared" si="4"/>
        <v>74</v>
      </c>
      <c r="B77" s="18" t="s">
        <v>79</v>
      </c>
      <c r="C77" s="34">
        <f>VLOOKUP($B77,'CVS Payment 2'!$B:$H,7,0)</f>
        <v>539.64</v>
      </c>
      <c r="D77" s="34">
        <f>VLOOKUP($B77,'Allergan Payment 2'!$B:$H,7,0)</f>
        <v>784.9</v>
      </c>
      <c r="E77" s="34">
        <f>VLOOKUP($B77,'Teva Payment 2'!$B:$H,7,0)</f>
        <v>619.74</v>
      </c>
      <c r="F77" s="35">
        <f t="shared" si="5"/>
        <v>1944.28</v>
      </c>
    </row>
    <row r="78" spans="1:6">
      <c r="A78" s="7">
        <f t="shared" si="4"/>
        <v>75</v>
      </c>
      <c r="B78" s="18" t="s">
        <v>80</v>
      </c>
      <c r="C78" s="34">
        <f>VLOOKUP($B78,'CVS Payment 2'!$B:$H,7,0)</f>
        <v>656.58</v>
      </c>
      <c r="D78" s="34">
        <f>VLOOKUP($B78,'Allergan Payment 2'!$B:$H,7,0)</f>
        <v>954.99</v>
      </c>
      <c r="E78" s="34">
        <f>VLOOKUP($B78,'Teva Payment 2'!$B:$H,7,0)</f>
        <v>754.03</v>
      </c>
      <c r="F78" s="35">
        <f t="shared" si="5"/>
        <v>2365.6000000000004</v>
      </c>
    </row>
    <row r="79" spans="1:6">
      <c r="A79" s="7">
        <f t="shared" si="4"/>
        <v>76</v>
      </c>
      <c r="B79" s="18" t="s">
        <v>81</v>
      </c>
      <c r="C79" s="34">
        <f>VLOOKUP($B79,'CVS Payment 2'!$B:$H,7,0)</f>
        <v>4922.37</v>
      </c>
      <c r="D79" s="34">
        <f>VLOOKUP($B79,'Allergan Payment 2'!$B:$H,7,0)</f>
        <v>7159.53</v>
      </c>
      <c r="E79" s="34">
        <f>VLOOKUP($B79,'Teva Payment 2'!$B:$H,7,0)</f>
        <v>5652.97</v>
      </c>
      <c r="F79" s="35">
        <f t="shared" si="5"/>
        <v>17734.87</v>
      </c>
    </row>
    <row r="80" spans="1:6">
      <c r="A80" s="7">
        <f t="shared" si="4"/>
        <v>77</v>
      </c>
      <c r="B80" s="18" t="s">
        <v>82</v>
      </c>
      <c r="C80" s="34">
        <f>VLOOKUP($B80,'CVS Payment 2'!$B:$H,7,0)</f>
        <v>0</v>
      </c>
      <c r="D80" s="34">
        <f>VLOOKUP($B80,'Allergan Payment 2'!$B:$H,7,0)</f>
        <v>0</v>
      </c>
      <c r="E80" s="34">
        <f>VLOOKUP($B80,'Teva Payment 2'!$B:$H,7,0)</f>
        <v>0</v>
      </c>
      <c r="F80" s="35">
        <f t="shared" si="5"/>
        <v>0</v>
      </c>
    </row>
    <row r="81" spans="1:6">
      <c r="A81" s="7">
        <f t="shared" si="4"/>
        <v>78</v>
      </c>
      <c r="B81" s="18" t="s">
        <v>83</v>
      </c>
      <c r="C81" s="34">
        <f>VLOOKUP($B81,'CVS Payment 2'!$B:$H,7,0)</f>
        <v>1429.76</v>
      </c>
      <c r="D81" s="34">
        <f>VLOOKUP($B81,'Allergan Payment 2'!$B:$H,7,0)</f>
        <v>2079.5700000000002</v>
      </c>
      <c r="E81" s="34">
        <f>VLOOKUP($B81,'Teva Payment 2'!$B:$H,7,0)</f>
        <v>1641.97</v>
      </c>
      <c r="F81" s="35">
        <f t="shared" si="5"/>
        <v>5151.3</v>
      </c>
    </row>
    <row r="82" spans="1:6">
      <c r="A82" s="7">
        <f t="shared" si="4"/>
        <v>79</v>
      </c>
      <c r="B82" s="18" t="s">
        <v>84</v>
      </c>
      <c r="C82" s="34">
        <f>VLOOKUP($B82,'CVS Payment 2'!$B:$H,7,0)</f>
        <v>2656.56</v>
      </c>
      <c r="D82" s="34">
        <f>VLOOKUP($B82,'Allergan Payment 2'!$B:$H,7,0)</f>
        <v>3863.93</v>
      </c>
      <c r="E82" s="34">
        <f>VLOOKUP($B82,'Teva Payment 2'!$B:$H,7,0)</f>
        <v>3050.86</v>
      </c>
      <c r="F82" s="35">
        <f t="shared" si="5"/>
        <v>9571.35</v>
      </c>
    </row>
    <row r="83" spans="1:6">
      <c r="A83" s="7">
        <f t="shared" si="4"/>
        <v>80</v>
      </c>
      <c r="B83" s="18" t="s">
        <v>85</v>
      </c>
      <c r="C83" s="34">
        <f>VLOOKUP($B83,'CVS Payment 2'!$B:$H,7,0)</f>
        <v>512.1</v>
      </c>
      <c r="D83" s="34">
        <f>VLOOKUP($B83,'Allergan Payment 2'!$B:$H,7,0)</f>
        <v>744.84</v>
      </c>
      <c r="E83" s="34">
        <f>VLOOKUP($B83,'Teva Payment 2'!$B:$H,7,0)</f>
        <v>588.11</v>
      </c>
      <c r="F83" s="35">
        <f t="shared" si="5"/>
        <v>1845.0500000000002</v>
      </c>
    </row>
    <row r="84" spans="1:6">
      <c r="A84" s="7">
        <f t="shared" si="4"/>
        <v>81</v>
      </c>
      <c r="B84" s="18" t="s">
        <v>86</v>
      </c>
      <c r="C84" s="34">
        <f>VLOOKUP($B84,'CVS Payment 2'!$B:$H,7,0)</f>
        <v>762.43</v>
      </c>
      <c r="D84" s="34">
        <f>VLOOKUP($B84,'Allergan Payment 2'!$B:$H,7,0)</f>
        <v>1108.95</v>
      </c>
      <c r="E84" s="34">
        <f>VLOOKUP($B84,'Teva Payment 2'!$B:$H,7,0)</f>
        <v>875.6</v>
      </c>
      <c r="F84" s="35">
        <f t="shared" si="5"/>
        <v>2746.98</v>
      </c>
    </row>
    <row r="85" spans="1:6">
      <c r="A85" s="7">
        <f t="shared" si="4"/>
        <v>82</v>
      </c>
      <c r="B85" s="18" t="s">
        <v>87</v>
      </c>
      <c r="C85" s="34">
        <f>VLOOKUP($B85,'CVS Payment 2'!$B:$H,7,0)</f>
        <v>88086.13</v>
      </c>
      <c r="D85" s="34">
        <f>VLOOKUP($B85,'Allergan Payment 2'!$B:$H,7,0)</f>
        <v>128120.24</v>
      </c>
      <c r="E85" s="34">
        <f>VLOOKUP($B85,'Teva Payment 2'!$B:$H,7,0)</f>
        <v>101160.25</v>
      </c>
      <c r="F85" s="35">
        <f t="shared" si="5"/>
        <v>317366.62</v>
      </c>
    </row>
    <row r="86" spans="1:6">
      <c r="A86" s="7">
        <f t="shared" si="4"/>
        <v>83</v>
      </c>
      <c r="B86" s="18" t="s">
        <v>88</v>
      </c>
      <c r="C86" s="34">
        <f>VLOOKUP($B86,'CVS Payment 2'!$B:$H,7,0)</f>
        <v>0</v>
      </c>
      <c r="D86" s="34">
        <f>VLOOKUP($B86,'Allergan Payment 2'!$B:$H,7,0)</f>
        <v>0</v>
      </c>
      <c r="E86" s="34">
        <f>VLOOKUP($B86,'Teva Payment 2'!$B:$H,7,0)</f>
        <v>0</v>
      </c>
      <c r="F86" s="35">
        <f t="shared" si="5"/>
        <v>0</v>
      </c>
    </row>
    <row r="87" spans="1:6">
      <c r="A87" s="7">
        <f t="shared" si="4"/>
        <v>84</v>
      </c>
      <c r="B87" s="18" t="s">
        <v>89</v>
      </c>
      <c r="C87" s="34">
        <f>VLOOKUP($B87,'CVS Payment 2'!$B:$H,7,0)</f>
        <v>281.47000000000003</v>
      </c>
      <c r="D87" s="34">
        <f>VLOOKUP($B87,'Allergan Payment 2'!$B:$H,7,0)</f>
        <v>409.39</v>
      </c>
      <c r="E87" s="34">
        <f>VLOOKUP($B87,'Teva Payment 2'!$B:$H,7,0)</f>
        <v>323.24</v>
      </c>
      <c r="F87" s="35">
        <f t="shared" si="5"/>
        <v>1014.1</v>
      </c>
    </row>
    <row r="88" spans="1:6">
      <c r="A88" s="7">
        <f t="shared" si="4"/>
        <v>85</v>
      </c>
      <c r="B88" s="18" t="s">
        <v>90</v>
      </c>
      <c r="C88" s="34">
        <f>VLOOKUP($B88,'CVS Payment 2'!$B:$H,7,0)</f>
        <v>2387.59</v>
      </c>
      <c r="D88" s="34">
        <f>VLOOKUP($B88,'Allergan Payment 2'!$B:$H,7,0)</f>
        <v>3472.72</v>
      </c>
      <c r="E88" s="34">
        <f>VLOOKUP($B88,'Teva Payment 2'!$B:$H,7,0)</f>
        <v>2741.97</v>
      </c>
      <c r="F88" s="35">
        <f t="shared" si="5"/>
        <v>8602.2799999999988</v>
      </c>
    </row>
    <row r="89" spans="1:6">
      <c r="A89" s="7">
        <f t="shared" si="4"/>
        <v>86</v>
      </c>
      <c r="B89" s="18" t="s">
        <v>91</v>
      </c>
      <c r="C89" s="34">
        <f>VLOOKUP($B89,'CVS Payment 2'!$B:$H,7,0)</f>
        <v>1457.28</v>
      </c>
      <c r="D89" s="34">
        <f>VLOOKUP($B89,'Allergan Payment 2'!$B:$H,7,0)</f>
        <v>2119.6</v>
      </c>
      <c r="E89" s="34">
        <f>VLOOKUP($B89,'Teva Payment 2'!$B:$H,7,0)</f>
        <v>1673.58</v>
      </c>
      <c r="F89" s="35">
        <f t="shared" si="5"/>
        <v>5250.46</v>
      </c>
    </row>
    <row r="90" spans="1:6">
      <c r="A90" s="7">
        <f t="shared" si="4"/>
        <v>87</v>
      </c>
      <c r="B90" s="18" t="s">
        <v>92</v>
      </c>
      <c r="C90" s="34">
        <f>VLOOKUP($B90,'CVS Payment 2'!$B:$H,7,0)</f>
        <v>385.37</v>
      </c>
      <c r="D90" s="34">
        <f>VLOOKUP($B90,'Allergan Payment 2'!$B:$H,7,0)</f>
        <v>560.52</v>
      </c>
      <c r="E90" s="34">
        <f>VLOOKUP($B90,'Teva Payment 2'!$B:$H,7,0)</f>
        <v>442.57</v>
      </c>
      <c r="F90" s="35">
        <f t="shared" si="5"/>
        <v>1388.46</v>
      </c>
    </row>
    <row r="91" spans="1:6">
      <c r="A91" s="7">
        <f t="shared" si="4"/>
        <v>88</v>
      </c>
      <c r="B91" s="18" t="s">
        <v>93</v>
      </c>
      <c r="C91" s="34">
        <f>VLOOKUP($B91,'CVS Payment 2'!$B:$H,7,0)</f>
        <v>268.04000000000002</v>
      </c>
      <c r="D91" s="34">
        <f>VLOOKUP($B91,'Allergan Payment 2'!$B:$H,7,0)</f>
        <v>389.87</v>
      </c>
      <c r="E91" s="34">
        <f>VLOOKUP($B91,'Teva Payment 2'!$B:$H,7,0)</f>
        <v>307.83</v>
      </c>
      <c r="F91" s="35">
        <f t="shared" si="5"/>
        <v>965.74</v>
      </c>
    </row>
    <row r="92" spans="1:6">
      <c r="A92" s="7">
        <f t="shared" si="4"/>
        <v>89</v>
      </c>
      <c r="B92" s="18" t="s">
        <v>94</v>
      </c>
      <c r="C92" s="34">
        <f>VLOOKUP($B92,'CVS Payment 2'!$B:$H,7,0)</f>
        <v>1073.8800000000001</v>
      </c>
      <c r="D92" s="34">
        <f>VLOOKUP($B92,'Allergan Payment 2'!$B:$H,7,0)</f>
        <v>1561.95</v>
      </c>
      <c r="E92" s="34">
        <f>VLOOKUP($B92,'Teva Payment 2'!$B:$H,7,0)</f>
        <v>1233.27</v>
      </c>
      <c r="F92" s="35">
        <f t="shared" si="5"/>
        <v>3869.1</v>
      </c>
    </row>
    <row r="93" spans="1:6">
      <c r="A93" s="7">
        <f t="shared" si="4"/>
        <v>90</v>
      </c>
      <c r="B93" s="18" t="s">
        <v>95</v>
      </c>
      <c r="C93" s="34">
        <f>VLOOKUP($B93,'CVS Payment 2'!$B:$H,7,0)</f>
        <v>0</v>
      </c>
      <c r="D93" s="34">
        <f>VLOOKUP($B93,'Allergan Payment 2'!$B:$H,7,0)</f>
        <v>0</v>
      </c>
      <c r="E93" s="34">
        <f>VLOOKUP($B93,'Teva Payment 2'!$B:$H,7,0)</f>
        <v>0</v>
      </c>
      <c r="F93" s="35">
        <f t="shared" si="5"/>
        <v>0</v>
      </c>
    </row>
    <row r="94" spans="1:6">
      <c r="A94" s="7">
        <f t="shared" si="4"/>
        <v>91</v>
      </c>
      <c r="B94" s="18" t="s">
        <v>96</v>
      </c>
      <c r="C94" s="34">
        <f>VLOOKUP($B94,'CVS Payment 2'!$B:$H,7,0)</f>
        <v>0</v>
      </c>
      <c r="D94" s="34">
        <f>VLOOKUP($B94,'Allergan Payment 2'!$B:$H,7,0)</f>
        <v>0</v>
      </c>
      <c r="E94" s="34">
        <f>VLOOKUP($B94,'Teva Payment 2'!$B:$H,7,0)</f>
        <v>0</v>
      </c>
      <c r="F94" s="35">
        <f t="shared" si="5"/>
        <v>0</v>
      </c>
    </row>
    <row r="95" spans="1:6">
      <c r="A95" s="7">
        <f t="shared" si="4"/>
        <v>92</v>
      </c>
      <c r="B95" s="18" t="s">
        <v>97</v>
      </c>
      <c r="C95" s="34">
        <f>VLOOKUP($B95,'CVS Payment 2'!$B:$H,7,0)</f>
        <v>61768.959999999999</v>
      </c>
      <c r="D95" s="34">
        <f>VLOOKUP($B95,'Allergan Payment 2'!$B:$H,7,0)</f>
        <v>89842.23000000001</v>
      </c>
      <c r="E95" s="34">
        <f>VLOOKUP($B95,'Teva Payment 2'!$B:$H,7,0)</f>
        <v>70936.97</v>
      </c>
      <c r="F95" s="35">
        <f t="shared" si="5"/>
        <v>222548.16</v>
      </c>
    </row>
    <row r="96" spans="1:6">
      <c r="A96" s="7">
        <f t="shared" si="4"/>
        <v>93</v>
      </c>
      <c r="B96" s="18" t="s">
        <v>98</v>
      </c>
      <c r="C96" s="34">
        <f>VLOOKUP($B96,'CVS Payment 2'!$B:$H,7,0)</f>
        <v>0</v>
      </c>
      <c r="D96" s="34">
        <f>VLOOKUP($B96,'Allergan Payment 2'!$B:$H,7,0)</f>
        <v>0</v>
      </c>
      <c r="E96" s="34">
        <f>VLOOKUP($B96,'Teva Payment 2'!$B:$H,7,0)</f>
        <v>0</v>
      </c>
      <c r="F96" s="35">
        <f t="shared" si="5"/>
        <v>0</v>
      </c>
    </row>
    <row r="97" spans="1:6">
      <c r="A97" s="7">
        <f t="shared" si="4"/>
        <v>94</v>
      </c>
      <c r="B97" s="18" t="s">
        <v>99</v>
      </c>
      <c r="C97" s="34">
        <f>VLOOKUP($B97,'CVS Payment 2'!$B:$H,7,0)</f>
        <v>6410.3</v>
      </c>
      <c r="D97" s="34">
        <f>VLOOKUP($B97,'Allergan Payment 2'!$B:$H,7,0)</f>
        <v>9323.7000000000007</v>
      </c>
      <c r="E97" s="34">
        <f>VLOOKUP($B97,'Teva Payment 2'!$B:$H,7,0)</f>
        <v>7361.74</v>
      </c>
      <c r="F97" s="35">
        <f t="shared" si="5"/>
        <v>23095.739999999998</v>
      </c>
    </row>
    <row r="98" spans="1:6">
      <c r="A98" s="7">
        <f t="shared" si="4"/>
        <v>95</v>
      </c>
      <c r="B98" s="18" t="s">
        <v>100</v>
      </c>
      <c r="C98" s="34">
        <f>VLOOKUP($B98,'CVS Payment 2'!$B:$H,7,0)</f>
        <v>2226.06</v>
      </c>
      <c r="D98" s="34">
        <f>VLOOKUP($B98,'Allergan Payment 2'!$B:$H,7,0)</f>
        <v>3237.78</v>
      </c>
      <c r="E98" s="34">
        <f>VLOOKUP($B98,'Teva Payment 2'!$B:$H,7,0)</f>
        <v>2556.46</v>
      </c>
      <c r="F98" s="35">
        <f t="shared" si="5"/>
        <v>8020.3</v>
      </c>
    </row>
    <row r="99" spans="1:6">
      <c r="A99" s="7">
        <f t="shared" si="4"/>
        <v>96</v>
      </c>
      <c r="B99" s="18" t="s">
        <v>101</v>
      </c>
      <c r="C99" s="34">
        <f>VLOOKUP($B99,'CVS Payment 2'!$B:$H,7,0)</f>
        <v>625.54</v>
      </c>
      <c r="D99" s="34">
        <f>VLOOKUP($B99,'Allergan Payment 2'!$B:$H,7,0)</f>
        <v>909.84</v>
      </c>
      <c r="E99" s="34">
        <f>VLOOKUP($B99,'Teva Payment 2'!$B:$H,7,0)</f>
        <v>718.38</v>
      </c>
      <c r="F99" s="35">
        <f t="shared" si="5"/>
        <v>2253.7600000000002</v>
      </c>
    </row>
    <row r="100" spans="1:6">
      <c r="A100" s="7">
        <f t="shared" si="4"/>
        <v>97</v>
      </c>
      <c r="B100" s="18" t="s">
        <v>102</v>
      </c>
      <c r="C100" s="34">
        <f>VLOOKUP($B100,'CVS Payment 2'!$B:$H,7,0)</f>
        <v>336.16</v>
      </c>
      <c r="D100" s="34">
        <f>VLOOKUP($B100,'Allergan Payment 2'!$B:$H,7,0)</f>
        <v>488.93</v>
      </c>
      <c r="E100" s="34">
        <f>VLOOKUP($B100,'Teva Payment 2'!$B:$H,7,0)</f>
        <v>386.05</v>
      </c>
      <c r="F100" s="35">
        <f t="shared" si="5"/>
        <v>1211.1400000000001</v>
      </c>
    </row>
    <row r="101" spans="1:6">
      <c r="A101" s="7">
        <f t="shared" si="4"/>
        <v>98</v>
      </c>
      <c r="B101" s="18" t="s">
        <v>103</v>
      </c>
      <c r="C101" s="34">
        <f>VLOOKUP($B101,'CVS Payment 2'!$B:$H,7,0)</f>
        <v>1036.6199999999999</v>
      </c>
      <c r="D101" s="34">
        <f>VLOOKUP($B101,'Allergan Payment 2'!$B:$H,7,0)</f>
        <v>1507.75</v>
      </c>
      <c r="E101" s="34">
        <f>VLOOKUP($B101,'Teva Payment 2'!$B:$H,7,0)</f>
        <v>1190.48</v>
      </c>
      <c r="F101" s="35">
        <f t="shared" si="5"/>
        <v>3734.85</v>
      </c>
    </row>
    <row r="102" spans="1:6">
      <c r="A102" s="7">
        <f t="shared" si="4"/>
        <v>99</v>
      </c>
      <c r="B102" s="18" t="s">
        <v>104</v>
      </c>
      <c r="C102" s="34">
        <f>VLOOKUP($B102,'CVS Payment 2'!$B:$H,7,0)</f>
        <v>0</v>
      </c>
      <c r="D102" s="34">
        <f>VLOOKUP($B102,'Allergan Payment 2'!$B:$H,7,0)</f>
        <v>0</v>
      </c>
      <c r="E102" s="34">
        <f>VLOOKUP($B102,'Teva Payment 2'!$B:$H,7,0)</f>
        <v>0</v>
      </c>
      <c r="F102" s="35">
        <f t="shared" si="5"/>
        <v>0</v>
      </c>
    </row>
    <row r="103" spans="1:6">
      <c r="A103" s="7">
        <f t="shared" si="4"/>
        <v>100</v>
      </c>
      <c r="B103" s="18" t="s">
        <v>105</v>
      </c>
      <c r="C103" s="34">
        <f>VLOOKUP($B103,'CVS Payment 2'!$B:$H,7,0)</f>
        <v>40067</v>
      </c>
      <c r="D103" s="34">
        <f>VLOOKUP($B103,'Allergan Payment 2'!$B:$H,7,0)</f>
        <v>58276.99</v>
      </c>
      <c r="E103" s="34">
        <f>VLOOKUP($B103,'Teva Payment 2'!$B:$H,7,0)</f>
        <v>46013.919999999998</v>
      </c>
      <c r="F103" s="35">
        <f t="shared" si="5"/>
        <v>144357.90999999997</v>
      </c>
    </row>
    <row r="104" spans="1:6">
      <c r="A104" s="7">
        <f t="shared" si="4"/>
        <v>101</v>
      </c>
      <c r="B104" s="18" t="s">
        <v>106</v>
      </c>
      <c r="C104" s="34">
        <f>VLOOKUP($B104,'CVS Payment 2'!$B:$H,7,0)</f>
        <v>27526.95</v>
      </c>
      <c r="D104" s="34">
        <f>VLOOKUP($B104,'Allergan Payment 2'!$B:$H,7,0)</f>
        <v>40037.629999999997</v>
      </c>
      <c r="E104" s="34">
        <f>VLOOKUP($B104,'Teva Payment 2'!$B:$H,7,0)</f>
        <v>31612.62</v>
      </c>
      <c r="F104" s="35">
        <f t="shared" si="5"/>
        <v>99177.2</v>
      </c>
    </row>
    <row r="105" spans="1:6">
      <c r="A105" s="7">
        <f t="shared" si="4"/>
        <v>102</v>
      </c>
      <c r="B105" s="18" t="s">
        <v>107</v>
      </c>
      <c r="C105" s="34">
        <f>VLOOKUP($B105,'CVS Payment 2'!$B:$H,7,0)</f>
        <v>828.79</v>
      </c>
      <c r="D105" s="34">
        <f>VLOOKUP($B105,'Allergan Payment 2'!$B:$H,7,0)</f>
        <v>1205.47</v>
      </c>
      <c r="E105" s="34">
        <f>VLOOKUP($B105,'Teva Payment 2'!$B:$H,7,0)</f>
        <v>951.81</v>
      </c>
      <c r="F105" s="35">
        <f t="shared" si="5"/>
        <v>2986.0699999999997</v>
      </c>
    </row>
    <row r="106" spans="1:6">
      <c r="A106" s="7">
        <f t="shared" si="4"/>
        <v>103</v>
      </c>
      <c r="B106" s="18" t="s">
        <v>108</v>
      </c>
      <c r="C106" s="34">
        <f>VLOOKUP($B106,'CVS Payment 2'!$B:$H,7,0)</f>
        <v>10508.92</v>
      </c>
      <c r="D106" s="34">
        <f>VLOOKUP($B106,'Allergan Payment 2'!$B:$H,7,0)</f>
        <v>15285.09</v>
      </c>
      <c r="E106" s="34">
        <f>VLOOKUP($B106,'Teva Payment 2'!$B:$H,7,0)</f>
        <v>12068.69</v>
      </c>
      <c r="F106" s="35">
        <f t="shared" si="5"/>
        <v>37862.700000000004</v>
      </c>
    </row>
    <row r="107" spans="1:6">
      <c r="A107" s="7">
        <f t="shared" si="4"/>
        <v>104</v>
      </c>
      <c r="B107" s="18" t="s">
        <v>109</v>
      </c>
      <c r="C107" s="34">
        <f>VLOOKUP($B107,'CVS Payment 2'!$B:$H,7,0)</f>
        <v>959.01</v>
      </c>
      <c r="D107" s="34">
        <f>VLOOKUP($B107,'Allergan Payment 2'!$B:$H,7,0)</f>
        <v>1394.87</v>
      </c>
      <c r="E107" s="34">
        <f>VLOOKUP($B107,'Teva Payment 2'!$B:$H,7,0)</f>
        <v>1101.3499999999999</v>
      </c>
      <c r="F107" s="35">
        <f t="shared" si="5"/>
        <v>3455.23</v>
      </c>
    </row>
    <row r="108" spans="1:6">
      <c r="A108" s="7">
        <f t="shared" si="4"/>
        <v>105</v>
      </c>
      <c r="B108" s="18" t="s">
        <v>110</v>
      </c>
      <c r="C108" s="34">
        <f>VLOOKUP($B108,'CVS Payment 2'!$B:$H,7,0)</f>
        <v>638.62</v>
      </c>
      <c r="D108" s="34">
        <f>VLOOKUP($B108,'Allergan Payment 2'!$B:$H,7,0)</f>
        <v>928.87</v>
      </c>
      <c r="E108" s="34">
        <f>VLOOKUP($B108,'Teva Payment 2'!$B:$H,7,0)</f>
        <v>733.41</v>
      </c>
      <c r="F108" s="35">
        <f t="shared" si="5"/>
        <v>2300.9</v>
      </c>
    </row>
    <row r="109" spans="1:6">
      <c r="A109" s="7">
        <f t="shared" si="4"/>
        <v>106</v>
      </c>
      <c r="B109" s="18" t="s">
        <v>111</v>
      </c>
      <c r="C109" s="34">
        <f>VLOOKUP($B109,'CVS Payment 2'!$B:$H,7,0)</f>
        <v>843.99</v>
      </c>
      <c r="D109" s="34">
        <f>VLOOKUP($B109,'Allergan Payment 2'!$B:$H,7,0)</f>
        <v>1227.57</v>
      </c>
      <c r="E109" s="34">
        <f>VLOOKUP($B109,'Teva Payment 2'!$B:$H,7,0)</f>
        <v>969.25</v>
      </c>
      <c r="F109" s="35">
        <f t="shared" si="5"/>
        <v>3040.81</v>
      </c>
    </row>
    <row r="110" spans="1:6">
      <c r="A110" s="7">
        <f t="shared" si="4"/>
        <v>107</v>
      </c>
      <c r="B110" s="18" t="s">
        <v>112</v>
      </c>
      <c r="C110" s="34">
        <f>VLOOKUP($B110,'CVS Payment 2'!$B:$H,7,0)</f>
        <v>601.44000000000005</v>
      </c>
      <c r="D110" s="34">
        <f>VLOOKUP($B110,'Allergan Payment 2'!$B:$H,7,0)</f>
        <v>874.78</v>
      </c>
      <c r="E110" s="34">
        <f>VLOOKUP($B110,'Teva Payment 2'!$B:$H,7,0)</f>
        <v>690.7</v>
      </c>
      <c r="F110" s="35">
        <f t="shared" si="5"/>
        <v>2166.92</v>
      </c>
    </row>
    <row r="111" spans="1:6">
      <c r="A111" s="7">
        <f t="shared" si="4"/>
        <v>108</v>
      </c>
      <c r="B111" s="18" t="s">
        <v>113</v>
      </c>
      <c r="C111" s="34">
        <f>VLOOKUP($B111,'CVS Payment 2'!$B:$H,7,0)</f>
        <v>1011.5</v>
      </c>
      <c r="D111" s="34">
        <f>VLOOKUP($B111,'Allergan Payment 2'!$B:$H,7,0)</f>
        <v>1471.21</v>
      </c>
      <c r="E111" s="34">
        <f>VLOOKUP($B111,'Teva Payment 2'!$B:$H,7,0)</f>
        <v>1161.6300000000001</v>
      </c>
      <c r="F111" s="35">
        <f t="shared" si="5"/>
        <v>3644.34</v>
      </c>
    </row>
    <row r="112" spans="1:6">
      <c r="A112" s="7">
        <f t="shared" si="4"/>
        <v>109</v>
      </c>
      <c r="B112" s="18" t="s">
        <v>114</v>
      </c>
      <c r="C112" s="34">
        <f>VLOOKUP($B112,'CVS Payment 2'!$B:$H,7,0)</f>
        <v>3226.59</v>
      </c>
      <c r="D112" s="34">
        <f>VLOOKUP($B112,'Allergan Payment 2'!$B:$H,7,0)</f>
        <v>4693.03</v>
      </c>
      <c r="E112" s="34">
        <f>VLOOKUP($B112,'Teva Payment 2'!$B:$H,7,0)</f>
        <v>3705.49</v>
      </c>
      <c r="F112" s="35">
        <f t="shared" si="5"/>
        <v>11625.11</v>
      </c>
    </row>
    <row r="113" spans="1:6">
      <c r="A113" s="7">
        <f t="shared" si="4"/>
        <v>110</v>
      </c>
      <c r="B113" s="18" t="s">
        <v>115</v>
      </c>
      <c r="C113" s="34">
        <f>VLOOKUP($B113,'CVS Payment 2'!$B:$H,7,0)</f>
        <v>900.61</v>
      </c>
      <c r="D113" s="34">
        <f>VLOOKUP($B113,'Allergan Payment 2'!$B:$H,7,0)</f>
        <v>1309.93</v>
      </c>
      <c r="E113" s="34">
        <f>VLOOKUP($B113,'Teva Payment 2'!$B:$H,7,0)</f>
        <v>1034.28</v>
      </c>
      <c r="F113" s="35">
        <f t="shared" si="5"/>
        <v>3244.8199999999997</v>
      </c>
    </row>
    <row r="114" spans="1:6">
      <c r="A114" s="7">
        <f t="shared" si="4"/>
        <v>111</v>
      </c>
      <c r="B114" s="18" t="s">
        <v>116</v>
      </c>
      <c r="C114" s="34">
        <f>VLOOKUP($B114,'CVS Payment 2'!$B:$H,7,0)</f>
        <v>3702.68</v>
      </c>
      <c r="D114" s="34">
        <f>VLOOKUP($B114,'Allergan Payment 2'!$B:$H,7,0)</f>
        <v>5385.51</v>
      </c>
      <c r="E114" s="34">
        <f>VLOOKUP($B114,'Teva Payment 2'!$B:$H,7,0)</f>
        <v>4252.25</v>
      </c>
      <c r="F114" s="35">
        <f t="shared" si="5"/>
        <v>13340.44</v>
      </c>
    </row>
    <row r="115" spans="1:6">
      <c r="A115" s="7">
        <f t="shared" si="4"/>
        <v>112</v>
      </c>
      <c r="B115" s="18" t="s">
        <v>117</v>
      </c>
      <c r="C115" s="34">
        <f>VLOOKUP($B115,'CVS Payment 2'!$B:$H,7,0)</f>
        <v>0</v>
      </c>
      <c r="D115" s="34">
        <f>VLOOKUP($B115,'Allergan Payment 2'!$B:$H,7,0)</f>
        <v>0</v>
      </c>
      <c r="E115" s="34">
        <f>VLOOKUP($B115,'Teva Payment 2'!$B:$H,7,0)</f>
        <v>0</v>
      </c>
      <c r="F115" s="35">
        <f t="shared" si="5"/>
        <v>0</v>
      </c>
    </row>
    <row r="116" spans="1:6">
      <c r="A116" s="7">
        <f t="shared" si="4"/>
        <v>113</v>
      </c>
      <c r="B116" s="18" t="s">
        <v>118</v>
      </c>
      <c r="C116" s="34">
        <f>VLOOKUP($B116,'CVS Payment 2'!$B:$H,7,0)</f>
        <v>1311.67</v>
      </c>
      <c r="D116" s="34">
        <f>VLOOKUP($B116,'Allergan Payment 2'!$B:$H,7,0)</f>
        <v>1907.82</v>
      </c>
      <c r="E116" s="34">
        <f>VLOOKUP($B116,'Teva Payment 2'!$B:$H,7,0)</f>
        <v>1506.36</v>
      </c>
      <c r="F116" s="35">
        <f t="shared" si="5"/>
        <v>4725.8499999999995</v>
      </c>
    </row>
    <row r="117" spans="1:6">
      <c r="A117" s="7">
        <f t="shared" si="4"/>
        <v>114</v>
      </c>
      <c r="B117" s="18" t="s">
        <v>119</v>
      </c>
      <c r="C117" s="34">
        <f>VLOOKUP($B117,'CVS Payment 2'!$B:$H,7,0)</f>
        <v>524.41</v>
      </c>
      <c r="D117" s="34">
        <f>VLOOKUP($B117,'Allergan Payment 2'!$B:$H,7,0)</f>
        <v>762.74</v>
      </c>
      <c r="E117" s="34">
        <f>VLOOKUP($B117,'Teva Payment 2'!$B:$H,7,0)</f>
        <v>602.24</v>
      </c>
      <c r="F117" s="35">
        <f t="shared" si="5"/>
        <v>1889.39</v>
      </c>
    </row>
    <row r="118" spans="1:6">
      <c r="A118" s="7">
        <f t="shared" si="4"/>
        <v>115</v>
      </c>
      <c r="B118" s="18" t="s">
        <v>120</v>
      </c>
      <c r="C118" s="34">
        <f>VLOOKUP($B118,'CVS Payment 2'!$B:$H,7,0)</f>
        <v>697.41</v>
      </c>
      <c r="D118" s="34">
        <f>VLOOKUP($B118,'Allergan Payment 2'!$B:$H,7,0)</f>
        <v>1014.37</v>
      </c>
      <c r="E118" s="34">
        <f>VLOOKUP($B118,'Teva Payment 2'!$B:$H,7,0)</f>
        <v>800.92</v>
      </c>
      <c r="F118" s="35">
        <f t="shared" si="5"/>
        <v>2512.6999999999998</v>
      </c>
    </row>
    <row r="119" spans="1:6">
      <c r="A119" s="7">
        <f t="shared" si="4"/>
        <v>116</v>
      </c>
      <c r="B119" s="18" t="s">
        <v>121</v>
      </c>
      <c r="C119" s="34">
        <f>VLOOKUP($B119,'CVS Payment 2'!$B:$H,7,0)</f>
        <v>12460.07</v>
      </c>
      <c r="D119" s="34">
        <f>VLOOKUP($B119,'Allergan Payment 2'!$B:$H,7,0)</f>
        <v>18123.02</v>
      </c>
      <c r="E119" s="34">
        <f>VLOOKUP($B119,'Teva Payment 2'!$B:$H,7,0)</f>
        <v>14309.45</v>
      </c>
      <c r="F119" s="35">
        <f t="shared" si="5"/>
        <v>44892.54</v>
      </c>
    </row>
    <row r="120" spans="1:6">
      <c r="A120" s="7">
        <f t="shared" si="4"/>
        <v>117</v>
      </c>
      <c r="B120" s="18" t="s">
        <v>122</v>
      </c>
      <c r="C120" s="34">
        <f>VLOOKUP($B120,'CVS Payment 2'!$B:$H,7,0)</f>
        <v>519.69000000000005</v>
      </c>
      <c r="D120" s="34">
        <f>VLOOKUP($B120,'Allergan Payment 2'!$B:$H,7,0)</f>
        <v>755.88</v>
      </c>
      <c r="E120" s="34">
        <f>VLOOKUP($B120,'Teva Payment 2'!$B:$H,7,0)</f>
        <v>596.82000000000005</v>
      </c>
      <c r="F120" s="35">
        <f t="shared" si="5"/>
        <v>1872.3900000000003</v>
      </c>
    </row>
    <row r="121" spans="1:6">
      <c r="A121" s="7">
        <f t="shared" si="4"/>
        <v>118</v>
      </c>
      <c r="B121" s="18" t="s">
        <v>123</v>
      </c>
      <c r="C121" s="34">
        <f>VLOOKUP($B121,'CVS Payment 2'!$B:$H,7,0)</f>
        <v>2949.71</v>
      </c>
      <c r="D121" s="34">
        <f>VLOOKUP($B121,'Allergan Payment 2'!$B:$H,7,0)</f>
        <v>4290.32</v>
      </c>
      <c r="E121" s="34">
        <f>VLOOKUP($B121,'Teva Payment 2'!$B:$H,7,0)</f>
        <v>3387.52</v>
      </c>
      <c r="F121" s="35">
        <f t="shared" si="5"/>
        <v>10627.55</v>
      </c>
    </row>
    <row r="122" spans="1:6">
      <c r="A122" s="7">
        <f t="shared" si="4"/>
        <v>119</v>
      </c>
      <c r="B122" s="18" t="s">
        <v>124</v>
      </c>
      <c r="C122" s="34">
        <f>VLOOKUP($B122,'CVS Payment 2'!$B:$H,7,0)</f>
        <v>0</v>
      </c>
      <c r="D122" s="34">
        <f>VLOOKUP($B122,'Allergan Payment 2'!$B:$H,7,0)</f>
        <v>0</v>
      </c>
      <c r="E122" s="34">
        <f>VLOOKUP($B122,'Teva Payment 2'!$B:$H,7,0)</f>
        <v>0</v>
      </c>
      <c r="F122" s="35">
        <f t="shared" si="5"/>
        <v>0</v>
      </c>
    </row>
    <row r="123" spans="1:6">
      <c r="A123" s="7">
        <f t="shared" si="4"/>
        <v>120</v>
      </c>
      <c r="B123" s="18" t="s">
        <v>125</v>
      </c>
      <c r="C123" s="34">
        <f>VLOOKUP($B123,'CVS Payment 2'!$B:$H,7,0)</f>
        <v>7431.07</v>
      </c>
      <c r="D123" s="34">
        <f>VLOOKUP($B123,'Allergan Payment 2'!$B:$H,7,0)</f>
        <v>10808.4</v>
      </c>
      <c r="E123" s="34">
        <f>VLOOKUP($B123,'Teva Payment 2'!$B:$H,7,0)</f>
        <v>8534.02</v>
      </c>
      <c r="F123" s="35">
        <f t="shared" si="5"/>
        <v>26773.49</v>
      </c>
    </row>
    <row r="124" spans="1:6">
      <c r="A124" s="7">
        <f t="shared" si="4"/>
        <v>121</v>
      </c>
      <c r="B124" s="18" t="s">
        <v>126</v>
      </c>
      <c r="C124" s="34">
        <f>VLOOKUP($B124,'CVS Payment 2'!$B:$H,7,0)</f>
        <v>1206.53</v>
      </c>
      <c r="D124" s="34">
        <f>VLOOKUP($B124,'Allergan Payment 2'!$B:$H,7,0)</f>
        <v>1754.89</v>
      </c>
      <c r="E124" s="34">
        <f>VLOOKUP($B124,'Teva Payment 2'!$B:$H,7,0)</f>
        <v>1385.61</v>
      </c>
      <c r="F124" s="35">
        <f t="shared" si="5"/>
        <v>4347.03</v>
      </c>
    </row>
    <row r="125" spans="1:6">
      <c r="A125" s="7">
        <f t="shared" si="4"/>
        <v>122</v>
      </c>
      <c r="B125" s="18" t="s">
        <v>127</v>
      </c>
      <c r="C125" s="34">
        <f>VLOOKUP($B125,'CVS Payment 2'!$B:$H,7,0)</f>
        <v>5218.91</v>
      </c>
      <c r="D125" s="34">
        <f>VLOOKUP($B125,'Allergan Payment 2'!$B:$H,7,0)</f>
        <v>7590.84</v>
      </c>
      <c r="E125" s="34">
        <f>VLOOKUP($B125,'Teva Payment 2'!$B:$H,7,0)</f>
        <v>5993.52</v>
      </c>
      <c r="F125" s="35">
        <f t="shared" si="5"/>
        <v>18803.27</v>
      </c>
    </row>
    <row r="126" spans="1:6">
      <c r="A126" s="7">
        <f t="shared" si="4"/>
        <v>123</v>
      </c>
      <c r="B126" s="18" t="s">
        <v>128</v>
      </c>
      <c r="C126" s="34">
        <f>VLOOKUP($B126,'CVS Payment 2'!$B:$H,7,0)</f>
        <v>1470.28</v>
      </c>
      <c r="D126" s="34">
        <f>VLOOKUP($B126,'Allergan Payment 2'!$B:$H,7,0)</f>
        <v>2138.5100000000002</v>
      </c>
      <c r="E126" s="34">
        <f>VLOOKUP($B126,'Teva Payment 2'!$B:$H,7,0)</f>
        <v>1688.51</v>
      </c>
      <c r="F126" s="35">
        <f t="shared" si="5"/>
        <v>5297.3</v>
      </c>
    </row>
    <row r="127" spans="1:6">
      <c r="A127" s="7">
        <f t="shared" si="4"/>
        <v>124</v>
      </c>
      <c r="B127" s="18" t="s">
        <v>129</v>
      </c>
      <c r="C127" s="34">
        <f>VLOOKUP($B127,'CVS Payment 2'!$B:$H,7,0)</f>
        <v>71280.679999999993</v>
      </c>
      <c r="D127" s="34">
        <f>VLOOKUP($B127,'Allergan Payment 2'!$B:$H,7,0)</f>
        <v>103676.91</v>
      </c>
      <c r="E127" s="34">
        <f>VLOOKUP($B127,'Teva Payment 2'!$B:$H,7,0)</f>
        <v>81860.47</v>
      </c>
      <c r="F127" s="35">
        <f t="shared" si="5"/>
        <v>256818.06</v>
      </c>
    </row>
    <row r="128" spans="1:6">
      <c r="A128" s="7">
        <f t="shared" si="4"/>
        <v>125</v>
      </c>
      <c r="B128" s="18" t="s">
        <v>130</v>
      </c>
      <c r="C128" s="34">
        <f>VLOOKUP($B128,'CVS Payment 2'!$B:$H,7,0)</f>
        <v>2973.85</v>
      </c>
      <c r="D128" s="34">
        <f>VLOOKUP($B128,'Allergan Payment 2'!$B:$H,7,0)</f>
        <v>4325.4399999999996</v>
      </c>
      <c r="E128" s="34">
        <f>VLOOKUP($B128,'Teva Payment 2'!$B:$H,7,0)</f>
        <v>3415.25</v>
      </c>
      <c r="F128" s="35">
        <f t="shared" si="5"/>
        <v>10714.539999999999</v>
      </c>
    </row>
    <row r="129" spans="1:6">
      <c r="A129" s="7">
        <f t="shared" si="4"/>
        <v>126</v>
      </c>
      <c r="B129" s="18" t="s">
        <v>131</v>
      </c>
      <c r="C129" s="34">
        <f>VLOOKUP($B129,'CVS Payment 2'!$B:$H,7,0)</f>
        <v>800.32</v>
      </c>
      <c r="D129" s="34">
        <f>VLOOKUP($B129,'Allergan Payment 2'!$B:$H,7,0)</f>
        <v>1164.05</v>
      </c>
      <c r="E129" s="34">
        <f>VLOOKUP($B129,'Teva Payment 2'!$B:$H,7,0)</f>
        <v>919.1</v>
      </c>
      <c r="F129" s="35">
        <f t="shared" si="5"/>
        <v>2883.47</v>
      </c>
    </row>
    <row r="130" spans="1:6">
      <c r="A130" s="7">
        <f t="shared" si="4"/>
        <v>127</v>
      </c>
      <c r="B130" s="18" t="s">
        <v>132</v>
      </c>
      <c r="C130" s="34">
        <f>VLOOKUP($B130,'CVS Payment 2'!$B:$H,7,0)</f>
        <v>16379.13</v>
      </c>
      <c r="D130" s="34">
        <f>VLOOKUP($B130,'Allergan Payment 2'!$B:$H,7,0)</f>
        <v>23823.26</v>
      </c>
      <c r="E130" s="34">
        <f>VLOOKUP($B130,'Teva Payment 2'!$B:$H,7,0)</f>
        <v>18810.2</v>
      </c>
      <c r="F130" s="35">
        <f t="shared" si="5"/>
        <v>59012.59</v>
      </c>
    </row>
    <row r="131" spans="1:6">
      <c r="A131" s="7">
        <f t="shared" si="4"/>
        <v>128</v>
      </c>
      <c r="B131" s="18" t="s">
        <v>133</v>
      </c>
      <c r="C131" s="34">
        <f>VLOOKUP($B131,'CVS Payment 2'!$B:$H,7,0)</f>
        <v>10725.94</v>
      </c>
      <c r="D131" s="34">
        <f>VLOOKUP($B131,'Allergan Payment 2'!$B:$H,7,0)</f>
        <v>15600.76</v>
      </c>
      <c r="E131" s="34">
        <f>VLOOKUP($B131,'Teva Payment 2'!$B:$H,7,0)</f>
        <v>12317.93</v>
      </c>
      <c r="F131" s="35">
        <f t="shared" si="5"/>
        <v>38644.630000000005</v>
      </c>
    </row>
    <row r="132" spans="1:6">
      <c r="A132" s="7">
        <f t="shared" si="4"/>
        <v>129</v>
      </c>
      <c r="B132" s="18" t="s">
        <v>134</v>
      </c>
      <c r="C132" s="34">
        <f>VLOOKUP($B132,'CVS Payment 2'!$B:$H,7,0)</f>
        <v>3681.01</v>
      </c>
      <c r="D132" s="34">
        <f>VLOOKUP($B132,'Allergan Payment 2'!$B:$H,7,0)</f>
        <v>5353.98</v>
      </c>
      <c r="E132" s="34">
        <f>VLOOKUP($B132,'Teva Payment 2'!$B:$H,7,0)</f>
        <v>4227.3599999999997</v>
      </c>
      <c r="F132" s="35">
        <f t="shared" si="5"/>
        <v>13262.349999999999</v>
      </c>
    </row>
    <row r="133" spans="1:6">
      <c r="A133" s="7">
        <f t="shared" si="4"/>
        <v>130</v>
      </c>
      <c r="B133" s="18" t="s">
        <v>135</v>
      </c>
      <c r="C133" s="34">
        <f>VLOOKUP($B133,'CVS Payment 2'!$B:$H,7,0)</f>
        <v>306.73</v>
      </c>
      <c r="D133" s="34">
        <f>VLOOKUP($B133,'Allergan Payment 2'!$B:$H,7,0)</f>
        <v>446.13</v>
      </c>
      <c r="E133" s="34">
        <f>VLOOKUP($B133,'Teva Payment 2'!$B:$H,7,0)</f>
        <v>352.25</v>
      </c>
      <c r="F133" s="35">
        <f t="shared" si="5"/>
        <v>1105.1100000000001</v>
      </c>
    </row>
    <row r="134" spans="1:6">
      <c r="A134" s="7">
        <f t="shared" si="4"/>
        <v>131</v>
      </c>
      <c r="B134" s="18" t="s">
        <v>136</v>
      </c>
      <c r="C134" s="34">
        <f>VLOOKUP($B134,'CVS Payment 2'!$B:$H,7,0)</f>
        <v>19098.849999999999</v>
      </c>
      <c r="D134" s="34">
        <f>VLOOKUP($B134,'Allergan Payment 2'!$B:$H,7,0)</f>
        <v>27779.05</v>
      </c>
      <c r="E134" s="34">
        <f>VLOOKUP($B134,'Teva Payment 2'!$B:$H,7,0)</f>
        <v>21933.58</v>
      </c>
      <c r="F134" s="35">
        <f t="shared" si="5"/>
        <v>68811.48</v>
      </c>
    </row>
    <row r="135" spans="1:6">
      <c r="A135" s="7">
        <f t="shared" si="4"/>
        <v>132</v>
      </c>
      <c r="B135" s="18" t="s">
        <v>137</v>
      </c>
      <c r="C135" s="34">
        <f>VLOOKUP($B135,'CVS Payment 2'!$B:$H,7,0)</f>
        <v>5890.55</v>
      </c>
      <c r="D135" s="34">
        <f>VLOOKUP($B135,'Allergan Payment 2'!$B:$H,7,0)</f>
        <v>8567.74</v>
      </c>
      <c r="E135" s="34">
        <f>VLOOKUP($B135,'Teva Payment 2'!$B:$H,7,0)</f>
        <v>6764.85</v>
      </c>
      <c r="F135" s="35">
        <f t="shared" si="5"/>
        <v>21223.14</v>
      </c>
    </row>
    <row r="136" spans="1:6">
      <c r="A136" s="7">
        <f t="shared" si="4"/>
        <v>133</v>
      </c>
      <c r="B136" s="18" t="s">
        <v>138</v>
      </c>
      <c r="C136" s="34">
        <f>VLOOKUP($B136,'CVS Payment 2'!$B:$H,7,0)</f>
        <v>19337.25</v>
      </c>
      <c r="D136" s="34">
        <f>VLOOKUP($B136,'Allergan Payment 2'!$B:$H,7,0)</f>
        <v>28125.81</v>
      </c>
      <c r="E136" s="34">
        <f>VLOOKUP($B136,'Teva Payment 2'!$B:$H,7,0)</f>
        <v>22207.37</v>
      </c>
      <c r="F136" s="35">
        <f t="shared" si="5"/>
        <v>69670.429999999993</v>
      </c>
    </row>
    <row r="137" spans="1:6">
      <c r="A137" s="7">
        <f t="shared" si="4"/>
        <v>134</v>
      </c>
      <c r="B137" s="18" t="s">
        <v>139</v>
      </c>
      <c r="C137" s="34">
        <f>VLOOKUP($B137,'CVS Payment 2'!$B:$H,7,0)</f>
        <v>926.71</v>
      </c>
      <c r="D137" s="34">
        <f>VLOOKUP($B137,'Allergan Payment 2'!$B:$H,7,0)</f>
        <v>1347.89</v>
      </c>
      <c r="E137" s="34">
        <f>VLOOKUP($B137,'Teva Payment 2'!$B:$H,7,0)</f>
        <v>1064.26</v>
      </c>
      <c r="F137" s="35">
        <f t="shared" ref="F137:F200" si="6">SUM(C137:E137)</f>
        <v>3338.8600000000006</v>
      </c>
    </row>
    <row r="138" spans="1:6">
      <c r="A138" s="7">
        <f t="shared" si="4"/>
        <v>135</v>
      </c>
      <c r="B138" s="18" t="s">
        <v>140</v>
      </c>
      <c r="C138" s="34">
        <f>VLOOKUP($B138,'CVS Payment 2'!$B:$H,7,0)</f>
        <v>6746.43</v>
      </c>
      <c r="D138" s="34">
        <f>VLOOKUP($B138,'Allergan Payment 2'!$B:$H,7,0)</f>
        <v>9812.61</v>
      </c>
      <c r="E138" s="34">
        <f>VLOOKUP($B138,'Teva Payment 2'!$B:$H,7,0)</f>
        <v>7747.77</v>
      </c>
      <c r="F138" s="35">
        <f t="shared" si="6"/>
        <v>24306.81</v>
      </c>
    </row>
    <row r="139" spans="1:6">
      <c r="A139" s="7">
        <f t="shared" si="4"/>
        <v>136</v>
      </c>
      <c r="B139" s="18" t="s">
        <v>141</v>
      </c>
      <c r="C139" s="34">
        <f>VLOOKUP($B139,'CVS Payment 2'!$B:$H,7,0)</f>
        <v>66261.279999999999</v>
      </c>
      <c r="D139" s="34">
        <f>VLOOKUP($B139,'Allergan Payment 2'!$B:$H,7,0)</f>
        <v>96376.26</v>
      </c>
      <c r="E139" s="34">
        <f>VLOOKUP($B139,'Teva Payment 2'!$B:$H,7,0)</f>
        <v>76096.070000000007</v>
      </c>
      <c r="F139" s="35">
        <f t="shared" si="6"/>
        <v>238733.61</v>
      </c>
    </row>
    <row r="140" spans="1:6">
      <c r="A140" s="7">
        <f t="shared" si="4"/>
        <v>137</v>
      </c>
      <c r="B140" s="18" t="s">
        <v>142</v>
      </c>
      <c r="C140" s="34">
        <f>VLOOKUP($B140,'CVS Payment 2'!$B:$H,7,0)</f>
        <v>2932.81</v>
      </c>
      <c r="D140" s="34">
        <f>VLOOKUP($B140,'Allergan Payment 2'!$B:$H,7,0)</f>
        <v>4265.7299999999996</v>
      </c>
      <c r="E140" s="34">
        <f>VLOOKUP($B140,'Teva Payment 2'!$B:$H,7,0)</f>
        <v>3368.11</v>
      </c>
      <c r="F140" s="35">
        <f t="shared" si="6"/>
        <v>10566.65</v>
      </c>
    </row>
    <row r="141" spans="1:6">
      <c r="A141" s="7">
        <f t="shared" si="4"/>
        <v>138</v>
      </c>
      <c r="B141" s="18" t="s">
        <v>143</v>
      </c>
      <c r="C141" s="34">
        <f>VLOOKUP($B141,'CVS Payment 2'!$B:$H,7,0)</f>
        <v>93103.12</v>
      </c>
      <c r="D141" s="34">
        <f>VLOOKUP($B141,'Allergan Payment 2'!$B:$H,7,0)</f>
        <v>135417.39000000001</v>
      </c>
      <c r="E141" s="34">
        <f>VLOOKUP($B141,'Teva Payment 2'!$B:$H,7,0)</f>
        <v>106921.88</v>
      </c>
      <c r="F141" s="35">
        <f t="shared" si="6"/>
        <v>335442.39</v>
      </c>
    </row>
    <row r="142" spans="1:6">
      <c r="A142" s="7">
        <f t="shared" si="4"/>
        <v>139</v>
      </c>
      <c r="B142" s="18" t="s">
        <v>144</v>
      </c>
      <c r="C142" s="34">
        <f>VLOOKUP($B142,'CVS Payment 2'!$B:$H,7,0)</f>
        <v>2535.4</v>
      </c>
      <c r="D142" s="34">
        <f>VLOOKUP($B142,'Allergan Payment 2'!$B:$H,7,0)</f>
        <v>3687.71</v>
      </c>
      <c r="E142" s="34">
        <f>VLOOKUP($B142,'Teva Payment 2'!$B:$H,7,0)</f>
        <v>2911.72</v>
      </c>
      <c r="F142" s="35">
        <f t="shared" si="6"/>
        <v>9134.83</v>
      </c>
    </row>
    <row r="143" spans="1:6">
      <c r="A143" s="7">
        <f t="shared" si="4"/>
        <v>140</v>
      </c>
      <c r="B143" s="18" t="s">
        <v>145</v>
      </c>
      <c r="C143" s="34">
        <f>VLOOKUP($B143,'CVS Payment 2'!$B:$H,7,0)</f>
        <v>0</v>
      </c>
      <c r="D143" s="34">
        <f>VLOOKUP($B143,'Allergan Payment 2'!$B:$H,7,0)</f>
        <v>0</v>
      </c>
      <c r="E143" s="34">
        <f>VLOOKUP($B143,'Teva Payment 2'!$B:$H,7,0)</f>
        <v>0</v>
      </c>
      <c r="F143" s="35">
        <f t="shared" si="6"/>
        <v>0</v>
      </c>
    </row>
    <row r="144" spans="1:6">
      <c r="A144" s="7">
        <f t="shared" si="4"/>
        <v>141</v>
      </c>
      <c r="B144" s="18" t="s">
        <v>146</v>
      </c>
      <c r="C144" s="34">
        <f>VLOOKUP($B144,'CVS Payment 2'!$B:$H,7,0)</f>
        <v>2431.84</v>
      </c>
      <c r="D144" s="34">
        <f>VLOOKUP($B144,'Allergan Payment 2'!$B:$H,7,0)</f>
        <v>3537.08</v>
      </c>
      <c r="E144" s="34">
        <f>VLOOKUP($B144,'Teva Payment 2'!$B:$H,7,0)</f>
        <v>2792.78</v>
      </c>
      <c r="F144" s="35">
        <f t="shared" si="6"/>
        <v>8761.7000000000007</v>
      </c>
    </row>
    <row r="145" spans="1:6">
      <c r="A145" s="7">
        <f t="shared" si="4"/>
        <v>142</v>
      </c>
      <c r="B145" s="18" t="s">
        <v>147</v>
      </c>
      <c r="C145" s="34">
        <f>VLOOKUP($B145,'CVS Payment 2'!$B:$H,7,0)</f>
        <v>17722.509999999998</v>
      </c>
      <c r="D145" s="34">
        <f>VLOOKUP($B145,'Allergan Payment 2'!$B:$H,7,0)</f>
        <v>25777.18</v>
      </c>
      <c r="E145" s="34">
        <f>VLOOKUP($B145,'Teva Payment 2'!$B:$H,7,0)</f>
        <v>20352.96</v>
      </c>
      <c r="F145" s="35">
        <f t="shared" si="6"/>
        <v>63852.65</v>
      </c>
    </row>
    <row r="146" spans="1:6">
      <c r="A146" s="7">
        <f t="shared" si="4"/>
        <v>143</v>
      </c>
      <c r="B146" s="18" t="s">
        <v>148</v>
      </c>
      <c r="C146" s="34">
        <f>VLOOKUP($B146,'CVS Payment 2'!$B:$H,7,0)</f>
        <v>14102.83</v>
      </c>
      <c r="D146" s="34">
        <f>VLOOKUP($B146,'Allergan Payment 2'!$B:$H,7,0)</f>
        <v>20512.400000000001</v>
      </c>
      <c r="E146" s="34">
        <f>VLOOKUP($B146,'Teva Payment 2'!$B:$H,7,0)</f>
        <v>16196.03</v>
      </c>
      <c r="F146" s="35">
        <f t="shared" si="6"/>
        <v>50811.26</v>
      </c>
    </row>
    <row r="147" spans="1:6">
      <c r="A147" s="7">
        <f t="shared" si="4"/>
        <v>144</v>
      </c>
      <c r="B147" s="18" t="s">
        <v>149</v>
      </c>
      <c r="C147" s="34">
        <f>VLOOKUP($B147,'CVS Payment 2'!$B:$H,7,0)</f>
        <v>4131.43</v>
      </c>
      <c r="D147" s="34">
        <f>VLOOKUP($B147,'Allergan Payment 2'!$B:$H,7,0)</f>
        <v>6009.11</v>
      </c>
      <c r="E147" s="34">
        <f>VLOOKUP($B147,'Teva Payment 2'!$B:$H,7,0)</f>
        <v>4744.63</v>
      </c>
      <c r="F147" s="35">
        <f t="shared" si="6"/>
        <v>14885.170000000002</v>
      </c>
    </row>
    <row r="148" spans="1:6">
      <c r="A148" s="7">
        <f t="shared" si="4"/>
        <v>145</v>
      </c>
      <c r="B148" s="18" t="s">
        <v>150</v>
      </c>
      <c r="C148" s="34">
        <f>VLOOKUP($B148,'CVS Payment 2'!$B:$H,7,0)</f>
        <v>26304.67</v>
      </c>
      <c r="D148" s="34">
        <f>VLOOKUP($B148,'Allergan Payment 2'!$B:$H,7,0)</f>
        <v>38259.839999999997</v>
      </c>
      <c r="E148" s="34">
        <f>VLOOKUP($B148,'Teva Payment 2'!$B:$H,7,0)</f>
        <v>30208.93</v>
      </c>
      <c r="F148" s="35">
        <f t="shared" si="6"/>
        <v>94773.440000000002</v>
      </c>
    </row>
    <row r="149" spans="1:6">
      <c r="A149" s="7">
        <f t="shared" si="4"/>
        <v>146</v>
      </c>
      <c r="B149" s="18" t="s">
        <v>151</v>
      </c>
      <c r="C149" s="34">
        <f>VLOOKUP($B149,'CVS Payment 2'!$B:$H,7,0)</f>
        <v>0</v>
      </c>
      <c r="D149" s="34">
        <f>VLOOKUP($B149,'Allergan Payment 2'!$B:$H,7,0)</f>
        <v>0</v>
      </c>
      <c r="E149" s="34">
        <f>VLOOKUP($B149,'Teva Payment 2'!$B:$H,7,0)</f>
        <v>0</v>
      </c>
      <c r="F149" s="35">
        <f t="shared" si="6"/>
        <v>0</v>
      </c>
    </row>
    <row r="150" spans="1:6">
      <c r="A150" s="7">
        <f t="shared" si="4"/>
        <v>147</v>
      </c>
      <c r="B150" s="18" t="s">
        <v>152</v>
      </c>
      <c r="C150" s="34">
        <f>VLOOKUP($B150,'CVS Payment 2'!$B:$H,7,0)</f>
        <v>0</v>
      </c>
      <c r="D150" s="34">
        <f>VLOOKUP($B150,'Allergan Payment 2'!$B:$H,7,0)</f>
        <v>0</v>
      </c>
      <c r="E150" s="34">
        <f>VLOOKUP($B150,'Teva Payment 2'!$B:$H,7,0)</f>
        <v>0</v>
      </c>
      <c r="F150" s="35">
        <f t="shared" si="6"/>
        <v>0</v>
      </c>
    </row>
    <row r="151" spans="1:6">
      <c r="A151" s="7">
        <f t="shared" si="4"/>
        <v>148</v>
      </c>
      <c r="B151" s="18" t="s">
        <v>153</v>
      </c>
      <c r="C151" s="34">
        <f>VLOOKUP($B151,'CVS Payment 2'!$B:$H,7,0)</f>
        <v>317.93</v>
      </c>
      <c r="D151" s="34">
        <f>VLOOKUP($B151,'Allergan Payment 2'!$B:$H,7,0)</f>
        <v>462.43</v>
      </c>
      <c r="E151" s="34">
        <f>VLOOKUP($B151,'Teva Payment 2'!$B:$H,7,0)</f>
        <v>365.12</v>
      </c>
      <c r="F151" s="35">
        <f t="shared" si="6"/>
        <v>1145.48</v>
      </c>
    </row>
    <row r="152" spans="1:6">
      <c r="A152" s="7">
        <f t="shared" si="4"/>
        <v>149</v>
      </c>
      <c r="B152" s="18" t="s">
        <v>154</v>
      </c>
      <c r="C152" s="34">
        <f>VLOOKUP($B152,'CVS Payment 2'!$B:$H,7,0)</f>
        <v>2830.21</v>
      </c>
      <c r="D152" s="34">
        <f>VLOOKUP($B152,'Allergan Payment 2'!$B:$H,7,0)</f>
        <v>4116.5</v>
      </c>
      <c r="E152" s="34">
        <f>VLOOKUP($B152,'Teva Payment 2'!$B:$H,7,0)</f>
        <v>3250.28</v>
      </c>
      <c r="F152" s="35">
        <f t="shared" si="6"/>
        <v>10196.99</v>
      </c>
    </row>
    <row r="153" spans="1:6">
      <c r="A153" s="7">
        <f t="shared" si="4"/>
        <v>150</v>
      </c>
      <c r="B153" s="18" t="s">
        <v>155</v>
      </c>
      <c r="C153" s="34">
        <f>VLOOKUP($B153,'CVS Payment 2'!$B:$H,7,0)</f>
        <v>44646.66</v>
      </c>
      <c r="D153" s="34">
        <f>VLOOKUP($B153,'Allergan Payment 2'!$B:$H,7,0)</f>
        <v>64938.04</v>
      </c>
      <c r="E153" s="34">
        <f>VLOOKUP($B153,'Teva Payment 2'!$B:$H,7,0)</f>
        <v>51273.31</v>
      </c>
      <c r="F153" s="35">
        <f t="shared" si="6"/>
        <v>160858.01</v>
      </c>
    </row>
    <row r="154" spans="1:6">
      <c r="A154" s="7">
        <f t="shared" si="4"/>
        <v>151</v>
      </c>
      <c r="B154" s="18" t="s">
        <v>156</v>
      </c>
      <c r="C154" s="34">
        <f>VLOOKUP($B154,'CVS Payment 2'!$B:$H,7,0)</f>
        <v>13354.59</v>
      </c>
      <c r="D154" s="34">
        <f>VLOOKUP($B154,'Allergan Payment 2'!$B:$H,7,0)</f>
        <v>19424.09</v>
      </c>
      <c r="E154" s="34">
        <f>VLOOKUP($B154,'Teva Payment 2'!$B:$H,7,0)</f>
        <v>15336.73</v>
      </c>
      <c r="F154" s="35">
        <f t="shared" si="6"/>
        <v>48115.41</v>
      </c>
    </row>
    <row r="155" spans="1:6">
      <c r="A155" s="7">
        <f t="shared" si="4"/>
        <v>152</v>
      </c>
      <c r="B155" s="18" t="s">
        <v>157</v>
      </c>
      <c r="C155" s="34">
        <f>VLOOKUP($B155,'CVS Payment 2'!$B:$H,7,0)</f>
        <v>2131.9</v>
      </c>
      <c r="D155" s="34">
        <f>VLOOKUP($B155,'Allergan Payment 2'!$B:$H,7,0)</f>
        <v>3100.83</v>
      </c>
      <c r="E155" s="34">
        <f>VLOOKUP($B155,'Teva Payment 2'!$B:$H,7,0)</f>
        <v>2448.33</v>
      </c>
      <c r="F155" s="35">
        <f t="shared" si="6"/>
        <v>7681.0599999999995</v>
      </c>
    </row>
    <row r="156" spans="1:6">
      <c r="A156" s="7">
        <f t="shared" si="4"/>
        <v>153</v>
      </c>
      <c r="B156" s="18" t="s">
        <v>158</v>
      </c>
      <c r="C156" s="34">
        <f>VLOOKUP($B156,'CVS Payment 2'!$B:$H,7,0)</f>
        <v>0</v>
      </c>
      <c r="D156" s="34">
        <f>VLOOKUP($B156,'Allergan Payment 2'!$B:$H,7,0)</f>
        <v>0</v>
      </c>
      <c r="E156" s="34">
        <f>VLOOKUP($B156,'Teva Payment 2'!$B:$H,7,0)</f>
        <v>0</v>
      </c>
      <c r="F156" s="35">
        <f t="shared" si="6"/>
        <v>0</v>
      </c>
    </row>
    <row r="157" spans="1:6">
      <c r="A157" s="7">
        <f t="shared" si="4"/>
        <v>154</v>
      </c>
      <c r="B157" s="18" t="s">
        <v>159</v>
      </c>
      <c r="C157" s="34">
        <f>VLOOKUP($B157,'CVS Payment 2'!$B:$H,7,0)</f>
        <v>1620.2</v>
      </c>
      <c r="D157" s="34">
        <f>VLOOKUP($B157,'Allergan Payment 2'!$B:$H,7,0)</f>
        <v>2356.56</v>
      </c>
      <c r="E157" s="34">
        <f>VLOOKUP($B157,'Teva Payment 2'!$B:$H,7,0)</f>
        <v>1860.68</v>
      </c>
      <c r="F157" s="35">
        <f t="shared" si="6"/>
        <v>5837.4400000000005</v>
      </c>
    </row>
    <row r="158" spans="1:6">
      <c r="A158" s="7">
        <f t="shared" si="4"/>
        <v>155</v>
      </c>
      <c r="B158" s="18" t="s">
        <v>160</v>
      </c>
      <c r="C158" s="34">
        <f>VLOOKUP($B158,'CVS Payment 2'!$B:$H,7,0)</f>
        <v>257898.69</v>
      </c>
      <c r="D158" s="34">
        <f>VLOOKUP($B158,'Allergan Payment 2'!$B:$H,7,0)</f>
        <v>375110.63</v>
      </c>
      <c r="E158" s="34">
        <f>VLOOKUP($B158,'Teva Payment 2'!$B:$H,7,0)</f>
        <v>296177.14</v>
      </c>
      <c r="F158" s="35">
        <f t="shared" si="6"/>
        <v>929186.46000000008</v>
      </c>
    </row>
    <row r="159" spans="1:6">
      <c r="A159" s="7">
        <f t="shared" si="4"/>
        <v>156</v>
      </c>
      <c r="B159" s="18" t="s">
        <v>161</v>
      </c>
      <c r="C159" s="34">
        <f>VLOOKUP($B159,'CVS Payment 2'!$B:$H,7,0)</f>
        <v>1927.3</v>
      </c>
      <c r="D159" s="34">
        <f>VLOOKUP($B159,'Allergan Payment 2'!$B:$H,7,0)</f>
        <v>2803.23</v>
      </c>
      <c r="E159" s="34">
        <f>VLOOKUP($B159,'Teva Payment 2'!$B:$H,7,0)</f>
        <v>2213.35</v>
      </c>
      <c r="F159" s="35">
        <f t="shared" si="6"/>
        <v>6943.8799999999992</v>
      </c>
    </row>
    <row r="160" spans="1:6">
      <c r="A160" s="7">
        <f t="shared" si="4"/>
        <v>157</v>
      </c>
      <c r="B160" s="18" t="s">
        <v>162</v>
      </c>
      <c r="C160" s="34">
        <f>VLOOKUP($B160,'CVS Payment 2'!$B:$H,7,0)</f>
        <v>2570.81</v>
      </c>
      <c r="D160" s="34">
        <f>VLOOKUP($B160,'Allergan Payment 2'!$B:$H,7,0)</f>
        <v>3739.21</v>
      </c>
      <c r="E160" s="34">
        <f>VLOOKUP($B160,'Teva Payment 2'!$B:$H,7,0)</f>
        <v>2952.38</v>
      </c>
      <c r="F160" s="35">
        <f t="shared" si="6"/>
        <v>9262.4000000000015</v>
      </c>
    </row>
    <row r="161" spans="1:6">
      <c r="A161" s="7">
        <f t="shared" si="4"/>
        <v>158</v>
      </c>
      <c r="B161" s="18" t="s">
        <v>163</v>
      </c>
      <c r="C161" s="34">
        <f>VLOOKUP($B161,'CVS Payment 2'!$B:$H,7,0)</f>
        <v>10420.370000000001</v>
      </c>
      <c r="D161" s="34">
        <f>VLOOKUP($B161,'Allergan Payment 2'!$B:$H,7,0)</f>
        <v>15156.3</v>
      </c>
      <c r="E161" s="34">
        <f>VLOOKUP($B161,'Teva Payment 2'!$B:$H,7,0)</f>
        <v>11967</v>
      </c>
      <c r="F161" s="35">
        <f t="shared" si="6"/>
        <v>37543.67</v>
      </c>
    </row>
    <row r="162" spans="1:6">
      <c r="A162" s="7">
        <f t="shared" si="4"/>
        <v>159</v>
      </c>
      <c r="B162" s="18" t="s">
        <v>164</v>
      </c>
      <c r="C162" s="34">
        <f>VLOOKUP($B162,'CVS Payment 2'!$B:$H,7,0)</f>
        <v>0</v>
      </c>
      <c r="D162" s="34">
        <f>VLOOKUP($B162,'Allergan Payment 2'!$B:$H,7,0)</f>
        <v>0</v>
      </c>
      <c r="E162" s="34">
        <f>VLOOKUP($B162,'Teva Payment 2'!$B:$H,7,0)</f>
        <v>0</v>
      </c>
      <c r="F162" s="35">
        <f t="shared" si="6"/>
        <v>0</v>
      </c>
    </row>
    <row r="163" spans="1:6">
      <c r="A163" s="7">
        <f t="shared" si="4"/>
        <v>160</v>
      </c>
      <c r="B163" s="18" t="s">
        <v>165</v>
      </c>
      <c r="C163" s="34">
        <f>VLOOKUP($B163,'CVS Payment 2'!$B:$H,7,0)</f>
        <v>558.41</v>
      </c>
      <c r="D163" s="34">
        <f>VLOOKUP($B163,'Allergan Payment 2'!$B:$H,7,0)</f>
        <v>812.2</v>
      </c>
      <c r="E163" s="34">
        <f>VLOOKUP($B163,'Teva Payment 2'!$B:$H,7,0)</f>
        <v>641.29</v>
      </c>
      <c r="F163" s="35">
        <f t="shared" si="6"/>
        <v>2011.9</v>
      </c>
    </row>
    <row r="164" spans="1:6">
      <c r="A164" s="7">
        <f t="shared" si="4"/>
        <v>161</v>
      </c>
      <c r="B164" s="18" t="s">
        <v>166</v>
      </c>
      <c r="C164" s="34">
        <f>VLOOKUP($B164,'CVS Payment 2'!$B:$H,7,0)</f>
        <v>17991.8</v>
      </c>
      <c r="D164" s="34">
        <f>VLOOKUP($B164,'Allergan Payment 2'!$B:$H,7,0)</f>
        <v>26168.86</v>
      </c>
      <c r="E164" s="34">
        <f>VLOOKUP($B164,'Teva Payment 2'!$B:$H,7,0)</f>
        <v>20662.22</v>
      </c>
      <c r="F164" s="35">
        <f t="shared" si="6"/>
        <v>64822.880000000005</v>
      </c>
    </row>
    <row r="165" spans="1:6">
      <c r="A165" s="7">
        <f t="shared" si="4"/>
        <v>162</v>
      </c>
      <c r="B165" s="18" t="s">
        <v>167</v>
      </c>
      <c r="C165" s="34">
        <f>VLOOKUP($B165,'CVS Payment 2'!$B:$H,7,0)</f>
        <v>8304.68</v>
      </c>
      <c r="D165" s="34">
        <f>VLOOKUP($B165,'Allergan Payment 2'!$B:$H,7,0)</f>
        <v>12079.06</v>
      </c>
      <c r="E165" s="34">
        <f>VLOOKUP($B165,'Teva Payment 2'!$B:$H,7,0)</f>
        <v>9537.2999999999993</v>
      </c>
      <c r="F165" s="35">
        <f t="shared" si="6"/>
        <v>29921.039999999997</v>
      </c>
    </row>
    <row r="166" spans="1:6">
      <c r="A166" s="7">
        <f t="shared" si="4"/>
        <v>163</v>
      </c>
      <c r="B166" s="18" t="s">
        <v>168</v>
      </c>
      <c r="C166" s="34">
        <f>VLOOKUP($B166,'CVS Payment 2'!$B:$H,7,0)</f>
        <v>5916.48</v>
      </c>
      <c r="D166" s="34">
        <f>VLOOKUP($B166,'Allergan Payment 2'!$B:$H,7,0)</f>
        <v>8605.4500000000007</v>
      </c>
      <c r="E166" s="34">
        <f>VLOOKUP($B166,'Teva Payment 2'!$B:$H,7,0)</f>
        <v>6794.63</v>
      </c>
      <c r="F166" s="35">
        <f t="shared" si="6"/>
        <v>21316.560000000001</v>
      </c>
    </row>
    <row r="167" spans="1:6">
      <c r="A167" s="7">
        <f t="shared" si="4"/>
        <v>164</v>
      </c>
      <c r="B167" s="18" t="s">
        <v>169</v>
      </c>
      <c r="C167" s="34">
        <f>VLOOKUP($B167,'CVS Payment 2'!$B:$H,7,0)</f>
        <v>925.76</v>
      </c>
      <c r="D167" s="34">
        <f>VLOOKUP($B167,'Allergan Payment 2'!$B:$H,7,0)</f>
        <v>1346.51</v>
      </c>
      <c r="E167" s="34">
        <f>VLOOKUP($B167,'Teva Payment 2'!$B:$H,7,0)</f>
        <v>1063.17</v>
      </c>
      <c r="F167" s="35">
        <f t="shared" si="6"/>
        <v>3335.44</v>
      </c>
    </row>
    <row r="168" spans="1:6">
      <c r="A168" s="7">
        <f t="shared" si="4"/>
        <v>165</v>
      </c>
      <c r="B168" s="18" t="s">
        <v>170</v>
      </c>
      <c r="C168" s="34">
        <f>VLOOKUP($B168,'CVS Payment 2'!$B:$H,7,0)</f>
        <v>2814.85</v>
      </c>
      <c r="D168" s="34">
        <f>VLOOKUP($B168,'Allergan Payment 2'!$B:$H,7,0)</f>
        <v>4094.16</v>
      </c>
      <c r="E168" s="34">
        <f>VLOOKUP($B168,'Teva Payment 2'!$B:$H,7,0)</f>
        <v>3232.64</v>
      </c>
      <c r="F168" s="35">
        <f t="shared" si="6"/>
        <v>10141.65</v>
      </c>
    </row>
    <row r="169" spans="1:6">
      <c r="A169" s="7">
        <f t="shared" si="4"/>
        <v>166</v>
      </c>
      <c r="B169" s="18" t="s">
        <v>171</v>
      </c>
      <c r="C169" s="34">
        <f>VLOOKUP($B169,'CVS Payment 2'!$B:$H,7,0)</f>
        <v>1261.24</v>
      </c>
      <c r="D169" s="34">
        <f>VLOOKUP($B169,'Allergan Payment 2'!$B:$H,7,0)</f>
        <v>1834.46</v>
      </c>
      <c r="E169" s="34">
        <f>VLOOKUP($B169,'Teva Payment 2'!$B:$H,7,0)</f>
        <v>1448.44</v>
      </c>
      <c r="F169" s="35">
        <f t="shared" si="6"/>
        <v>4544.1399999999994</v>
      </c>
    </row>
    <row r="170" spans="1:6">
      <c r="A170" s="7">
        <f t="shared" si="4"/>
        <v>167</v>
      </c>
      <c r="B170" s="18" t="s">
        <v>172</v>
      </c>
      <c r="C170" s="34">
        <f>VLOOKUP($B170,'CVS Payment 2'!$B:$H,7,0)</f>
        <v>5385.13</v>
      </c>
      <c r="D170" s="34">
        <f>VLOOKUP($B170,'Allergan Payment 2'!$B:$H,7,0)</f>
        <v>7832.61</v>
      </c>
      <c r="E170" s="34">
        <f>VLOOKUP($B170,'Teva Payment 2'!$B:$H,7,0)</f>
        <v>6184.42</v>
      </c>
      <c r="F170" s="35">
        <f t="shared" si="6"/>
        <v>19402.16</v>
      </c>
    </row>
    <row r="171" spans="1:6">
      <c r="A171" s="7">
        <f t="shared" si="4"/>
        <v>168</v>
      </c>
      <c r="B171" s="18" t="s">
        <v>173</v>
      </c>
      <c r="C171" s="34">
        <f>VLOOKUP($B171,'CVS Payment 2'!$B:$H,7,0)</f>
        <v>9592.02</v>
      </c>
      <c r="D171" s="34">
        <f>VLOOKUP($B171,'Allergan Payment 2'!$B:$H,7,0)</f>
        <v>13951.47</v>
      </c>
      <c r="E171" s="34">
        <f>VLOOKUP($B171,'Teva Payment 2'!$B:$H,7,0)</f>
        <v>11015.7</v>
      </c>
      <c r="F171" s="35">
        <f t="shared" si="6"/>
        <v>34559.19</v>
      </c>
    </row>
    <row r="172" spans="1:6">
      <c r="A172" s="7">
        <f t="shared" si="4"/>
        <v>169</v>
      </c>
      <c r="B172" s="18" t="s">
        <v>174</v>
      </c>
      <c r="C172" s="34">
        <f>VLOOKUP($B172,'CVS Payment 2'!$B:$H,7,0)</f>
        <v>0</v>
      </c>
      <c r="D172" s="34">
        <f>VLOOKUP($B172,'Allergan Payment 2'!$B:$H,7,0)</f>
        <v>0</v>
      </c>
      <c r="E172" s="34">
        <f>VLOOKUP($B172,'Teva Payment 2'!$B:$H,7,0)</f>
        <v>0</v>
      </c>
      <c r="F172" s="35">
        <f t="shared" si="6"/>
        <v>0</v>
      </c>
    </row>
    <row r="173" spans="1:6">
      <c r="A173" s="7">
        <f t="shared" si="4"/>
        <v>170</v>
      </c>
      <c r="B173" s="18" t="s">
        <v>175</v>
      </c>
      <c r="C173" s="34">
        <f>VLOOKUP($B173,'CVS Payment 2'!$B:$H,7,0)</f>
        <v>1786.36</v>
      </c>
      <c r="D173" s="34">
        <f>VLOOKUP($B173,'Allergan Payment 2'!$B:$H,7,0)</f>
        <v>2598.2399999999998</v>
      </c>
      <c r="E173" s="34">
        <f>VLOOKUP($B173,'Teva Payment 2'!$B:$H,7,0)</f>
        <v>2051.5</v>
      </c>
      <c r="F173" s="35">
        <f t="shared" si="6"/>
        <v>6436.0999999999995</v>
      </c>
    </row>
    <row r="174" spans="1:6">
      <c r="A174" s="7">
        <f t="shared" si="4"/>
        <v>171</v>
      </c>
      <c r="B174" s="18" t="s">
        <v>176</v>
      </c>
      <c r="C174" s="34">
        <f>VLOOKUP($B174,'CVS Payment 2'!$B:$H,7,0)</f>
        <v>0</v>
      </c>
      <c r="D174" s="34">
        <f>VLOOKUP($B174,'Allergan Payment 2'!$B:$H,7,0)</f>
        <v>0</v>
      </c>
      <c r="E174" s="34">
        <f>VLOOKUP($B174,'Teva Payment 2'!$B:$H,7,0)</f>
        <v>0</v>
      </c>
      <c r="F174" s="35">
        <f t="shared" si="6"/>
        <v>0</v>
      </c>
    </row>
    <row r="175" spans="1:6">
      <c r="A175" s="7">
        <f t="shared" si="4"/>
        <v>172</v>
      </c>
      <c r="B175" s="18" t="s">
        <v>177</v>
      </c>
      <c r="C175" s="34">
        <f>VLOOKUP($B175,'CVS Payment 2'!$B:$H,7,0)</f>
        <v>0</v>
      </c>
      <c r="D175" s="34">
        <f>VLOOKUP($B175,'Allergan Payment 2'!$B:$H,7,0)</f>
        <v>0</v>
      </c>
      <c r="E175" s="34">
        <f>VLOOKUP($B175,'Teva Payment 2'!$B:$H,7,0)</f>
        <v>0</v>
      </c>
      <c r="F175" s="35">
        <f t="shared" si="6"/>
        <v>0</v>
      </c>
    </row>
    <row r="176" spans="1:6">
      <c r="A176" s="7">
        <f t="shared" si="4"/>
        <v>173</v>
      </c>
      <c r="B176" s="18" t="s">
        <v>178</v>
      </c>
      <c r="C176" s="34">
        <f>VLOOKUP($B176,'CVS Payment 2'!$B:$H,7,0)</f>
        <v>3744.28</v>
      </c>
      <c r="D176" s="34">
        <f>VLOOKUP($B176,'Allergan Payment 2'!$B:$H,7,0)</f>
        <v>5446.01</v>
      </c>
      <c r="E176" s="34">
        <f>VLOOKUP($B176,'Teva Payment 2'!$B:$H,7,0)</f>
        <v>4300.0200000000004</v>
      </c>
      <c r="F176" s="35">
        <f t="shared" si="6"/>
        <v>13490.310000000001</v>
      </c>
    </row>
    <row r="177" spans="1:6">
      <c r="A177" s="7">
        <f t="shared" si="4"/>
        <v>174</v>
      </c>
      <c r="B177" s="18" t="s">
        <v>179</v>
      </c>
      <c r="C177" s="34">
        <f>VLOOKUP($B177,'CVS Payment 2'!$B:$H,7,0)</f>
        <v>51139.09</v>
      </c>
      <c r="D177" s="34">
        <f>VLOOKUP($B177,'Allergan Payment 2'!$B:$H,7,0)</f>
        <v>74381.2</v>
      </c>
      <c r="E177" s="34">
        <f>VLOOKUP($B177,'Teva Payment 2'!$B:$H,7,0)</f>
        <v>58729.37</v>
      </c>
      <c r="F177" s="35">
        <f t="shared" si="6"/>
        <v>184249.66</v>
      </c>
    </row>
    <row r="178" spans="1:6">
      <c r="A178" s="7">
        <f t="shared" si="4"/>
        <v>175</v>
      </c>
      <c r="B178" s="18" t="s">
        <v>180</v>
      </c>
      <c r="C178" s="34">
        <f>VLOOKUP($B178,'CVS Payment 2'!$B:$H,7,0)</f>
        <v>20742.05</v>
      </c>
      <c r="D178" s="34">
        <f>VLOOKUP($B178,'Allergan Payment 2'!$B:$H,7,0)</f>
        <v>30169.07</v>
      </c>
      <c r="E178" s="34">
        <f>VLOOKUP($B178,'Teva Payment 2'!$B:$H,7,0)</f>
        <v>23820.67</v>
      </c>
      <c r="F178" s="35">
        <f t="shared" si="6"/>
        <v>74731.789999999994</v>
      </c>
    </row>
    <row r="179" spans="1:6">
      <c r="A179" s="7">
        <f t="shared" si="4"/>
        <v>176</v>
      </c>
      <c r="B179" s="18" t="s">
        <v>181</v>
      </c>
      <c r="C179" s="34">
        <f>VLOOKUP($B179,'CVS Payment 2'!$B:$H,7,0)</f>
        <v>2938.92</v>
      </c>
      <c r="D179" s="34">
        <f>VLOOKUP($B179,'Allergan Payment 2'!$B:$H,7,0)</f>
        <v>4274.62</v>
      </c>
      <c r="E179" s="34">
        <f>VLOOKUP($B179,'Teva Payment 2'!$B:$H,7,0)</f>
        <v>3375.13</v>
      </c>
      <c r="F179" s="35">
        <f t="shared" si="6"/>
        <v>10588.67</v>
      </c>
    </row>
    <row r="180" spans="1:6">
      <c r="A180" s="7">
        <f t="shared" si="4"/>
        <v>177</v>
      </c>
      <c r="B180" s="18" t="s">
        <v>182</v>
      </c>
      <c r="C180" s="34">
        <f>VLOOKUP($B180,'CVS Payment 2'!$B:$H,7,0)</f>
        <v>896.02</v>
      </c>
      <c r="D180" s="34">
        <f>VLOOKUP($B180,'Allergan Payment 2'!$B:$H,7,0)</f>
        <v>1303.26</v>
      </c>
      <c r="E180" s="34">
        <f>VLOOKUP($B180,'Teva Payment 2'!$B:$H,7,0)</f>
        <v>1029.02</v>
      </c>
      <c r="F180" s="35">
        <f t="shared" si="6"/>
        <v>3228.2999999999997</v>
      </c>
    </row>
    <row r="181" spans="1:6">
      <c r="A181" s="7">
        <f t="shared" si="4"/>
        <v>178</v>
      </c>
      <c r="B181" s="18" t="s">
        <v>183</v>
      </c>
      <c r="C181" s="34">
        <f>VLOOKUP($B181,'CVS Payment 2'!$B:$H,7,0)</f>
        <v>443.53</v>
      </c>
      <c r="D181" s="34">
        <f>VLOOKUP($B181,'Allergan Payment 2'!$B:$H,7,0)</f>
        <v>645.11</v>
      </c>
      <c r="E181" s="34">
        <f>VLOOKUP($B181,'Teva Payment 2'!$B:$H,7,0)</f>
        <v>509.37</v>
      </c>
      <c r="F181" s="35">
        <f t="shared" si="6"/>
        <v>1598.0099999999998</v>
      </c>
    </row>
    <row r="182" spans="1:6">
      <c r="A182" s="7">
        <f t="shared" si="4"/>
        <v>179</v>
      </c>
      <c r="B182" s="18" t="s">
        <v>184</v>
      </c>
      <c r="C182" s="34">
        <f>VLOOKUP($B182,'CVS Payment 2'!$B:$H,7,0)</f>
        <v>637.33000000000004</v>
      </c>
      <c r="D182" s="34">
        <f>VLOOKUP($B182,'Allergan Payment 2'!$B:$H,7,0)</f>
        <v>926.98</v>
      </c>
      <c r="E182" s="34">
        <f>VLOOKUP($B182,'Teva Payment 2'!$B:$H,7,0)</f>
        <v>731.92</v>
      </c>
      <c r="F182" s="35">
        <f t="shared" si="6"/>
        <v>2296.23</v>
      </c>
    </row>
    <row r="183" spans="1:6">
      <c r="A183" s="7">
        <f t="shared" si="4"/>
        <v>180</v>
      </c>
      <c r="B183" s="18" t="s">
        <v>185</v>
      </c>
      <c r="C183" s="34">
        <f>VLOOKUP($B183,'CVS Payment 2'!$B:$H,7,0)</f>
        <v>268.62</v>
      </c>
      <c r="D183" s="34">
        <f>VLOOKUP($B183,'Allergan Payment 2'!$B:$H,7,0)</f>
        <v>390.7</v>
      </c>
      <c r="E183" s="34">
        <f>VLOOKUP($B183,'Teva Payment 2'!$B:$H,7,0)</f>
        <v>308.49</v>
      </c>
      <c r="F183" s="35">
        <f t="shared" si="6"/>
        <v>967.81</v>
      </c>
    </row>
    <row r="184" spans="1:6">
      <c r="A184" s="7">
        <f t="shared" si="4"/>
        <v>181</v>
      </c>
      <c r="B184" s="18" t="s">
        <v>186</v>
      </c>
      <c r="C184" s="34">
        <f>VLOOKUP($B184,'CVS Payment 2'!$B:$H,7,0)</f>
        <v>642.83000000000004</v>
      </c>
      <c r="D184" s="34">
        <f>VLOOKUP($B184,'Allergan Payment 2'!$B:$H,7,0)</f>
        <v>934.99</v>
      </c>
      <c r="E184" s="34">
        <f>VLOOKUP($B184,'Teva Payment 2'!$B:$H,7,0)</f>
        <v>738.24</v>
      </c>
      <c r="F184" s="35">
        <f t="shared" si="6"/>
        <v>2316.0600000000004</v>
      </c>
    </row>
    <row r="185" spans="1:6">
      <c r="A185" s="7">
        <f t="shared" si="4"/>
        <v>182</v>
      </c>
      <c r="B185" s="18" t="s">
        <v>187</v>
      </c>
      <c r="C185" s="34">
        <f>VLOOKUP($B185,'CVS Payment 2'!$B:$H,7,0)</f>
        <v>3114.12</v>
      </c>
      <c r="D185" s="34">
        <f>VLOOKUP($B185,'Allergan Payment 2'!$B:$H,7,0)</f>
        <v>4529.45</v>
      </c>
      <c r="E185" s="34">
        <f>VLOOKUP($B185,'Teva Payment 2'!$B:$H,7,0)</f>
        <v>3576.33</v>
      </c>
      <c r="F185" s="35">
        <f t="shared" si="6"/>
        <v>11219.9</v>
      </c>
    </row>
    <row r="186" spans="1:6">
      <c r="A186" s="7">
        <f t="shared" si="4"/>
        <v>183</v>
      </c>
      <c r="B186" s="18" t="s">
        <v>188</v>
      </c>
      <c r="C186" s="34">
        <f>VLOOKUP($B186,'CVS Payment 2'!$B:$H,7,0)</f>
        <v>56940.26</v>
      </c>
      <c r="D186" s="34">
        <f>VLOOKUP($B186,'Allergan Payment 2'!$B:$H,7,0)</f>
        <v>82818.94</v>
      </c>
      <c r="E186" s="34">
        <f>VLOOKUP($B186,'Teva Payment 2'!$B:$H,7,0)</f>
        <v>65391.58</v>
      </c>
      <c r="F186" s="35">
        <f t="shared" si="6"/>
        <v>205150.78000000003</v>
      </c>
    </row>
    <row r="187" spans="1:6">
      <c r="A187" s="7">
        <f t="shared" si="4"/>
        <v>184</v>
      </c>
      <c r="B187" s="18" t="s">
        <v>189</v>
      </c>
      <c r="C187" s="34">
        <f>VLOOKUP($B187,'CVS Payment 2'!$B:$H,7,0)</f>
        <v>891.48</v>
      </c>
      <c r="D187" s="34">
        <f>VLOOKUP($B187,'Allergan Payment 2'!$B:$H,7,0)</f>
        <v>1296.6400000000001</v>
      </c>
      <c r="E187" s="34">
        <f>VLOOKUP($B187,'Teva Payment 2'!$B:$H,7,0)</f>
        <v>1023.79</v>
      </c>
      <c r="F187" s="35">
        <f t="shared" si="6"/>
        <v>3211.91</v>
      </c>
    </row>
    <row r="188" spans="1:6">
      <c r="A188" s="7">
        <f t="shared" si="4"/>
        <v>185</v>
      </c>
      <c r="B188" s="18" t="s">
        <v>190</v>
      </c>
      <c r="C188" s="34">
        <f>VLOOKUP($B188,'CVS Payment 2'!$B:$H,7,0)</f>
        <v>855.83</v>
      </c>
      <c r="D188" s="34">
        <f>VLOOKUP($B188,'Allergan Payment 2'!$B:$H,7,0)</f>
        <v>1244.8</v>
      </c>
      <c r="E188" s="34">
        <f>VLOOKUP($B188,'Teva Payment 2'!$B:$H,7,0)</f>
        <v>982.86</v>
      </c>
      <c r="F188" s="35">
        <f t="shared" si="6"/>
        <v>3083.4900000000002</v>
      </c>
    </row>
    <row r="189" spans="1:6">
      <c r="A189" s="7">
        <f t="shared" si="4"/>
        <v>186</v>
      </c>
      <c r="B189" s="18" t="s">
        <v>191</v>
      </c>
      <c r="C189" s="34">
        <f>VLOOKUP($B189,'CVS Payment 2'!$B:$H,7,0)</f>
        <v>15596.59</v>
      </c>
      <c r="D189" s="34">
        <f>VLOOKUP($B189,'Allergan Payment 2'!$B:$H,7,0)</f>
        <v>22685.06</v>
      </c>
      <c r="E189" s="34">
        <f>VLOOKUP($B189,'Teva Payment 2'!$B:$H,7,0)</f>
        <v>17911.509999999998</v>
      </c>
      <c r="F189" s="35">
        <f t="shared" si="6"/>
        <v>56193.16</v>
      </c>
    </row>
    <row r="190" spans="1:6">
      <c r="A190" s="7">
        <f t="shared" si="4"/>
        <v>187</v>
      </c>
      <c r="B190" s="18" t="s">
        <v>192</v>
      </c>
      <c r="C190" s="34">
        <f>VLOOKUP($B190,'CVS Payment 2'!$B:$H,7,0)</f>
        <v>1039.08</v>
      </c>
      <c r="D190" s="34">
        <f>VLOOKUP($B190,'Allergan Payment 2'!$B:$H,7,0)</f>
        <v>1511.33</v>
      </c>
      <c r="E190" s="34">
        <f>VLOOKUP($B190,'Teva Payment 2'!$B:$H,7,0)</f>
        <v>1193.31</v>
      </c>
      <c r="F190" s="35">
        <f t="shared" si="6"/>
        <v>3743.72</v>
      </c>
    </row>
    <row r="191" spans="1:6">
      <c r="A191" s="7">
        <f t="shared" si="4"/>
        <v>188</v>
      </c>
      <c r="B191" s="18" t="s">
        <v>193</v>
      </c>
      <c r="C191" s="34">
        <f>VLOOKUP($B191,'CVS Payment 2'!$B:$H,7,0)</f>
        <v>0</v>
      </c>
      <c r="D191" s="34">
        <f>VLOOKUP($B191,'Allergan Payment 2'!$B:$H,7,0)</f>
        <v>0</v>
      </c>
      <c r="E191" s="34">
        <f>VLOOKUP($B191,'Teva Payment 2'!$B:$H,7,0)</f>
        <v>0</v>
      </c>
      <c r="F191" s="35">
        <f t="shared" si="6"/>
        <v>0</v>
      </c>
    </row>
    <row r="192" spans="1:6">
      <c r="A192" s="7">
        <f t="shared" si="4"/>
        <v>189</v>
      </c>
      <c r="B192" s="18" t="s">
        <v>194</v>
      </c>
      <c r="C192" s="34">
        <f>VLOOKUP($B192,'CVS Payment 2'!$B:$H,7,0)</f>
        <v>2794.52</v>
      </c>
      <c r="D192" s="34">
        <f>VLOOKUP($B192,'Allergan Payment 2'!$B:$H,7,0)</f>
        <v>4064.6</v>
      </c>
      <c r="E192" s="34">
        <f>VLOOKUP($B192,'Teva Payment 2'!$B:$H,7,0)</f>
        <v>3209.3</v>
      </c>
      <c r="F192" s="35">
        <f t="shared" si="6"/>
        <v>10068.42</v>
      </c>
    </row>
    <row r="193" spans="1:6">
      <c r="A193" s="7">
        <f t="shared" si="4"/>
        <v>190</v>
      </c>
      <c r="B193" s="18" t="s">
        <v>195</v>
      </c>
      <c r="C193" s="34">
        <f>VLOOKUP($B193,'CVS Payment 2'!$B:$H,7,0)</f>
        <v>1250.2</v>
      </c>
      <c r="D193" s="34">
        <f>VLOOKUP($B193,'Allergan Payment 2'!$B:$H,7,0)</f>
        <v>1818.4</v>
      </c>
      <c r="E193" s="34">
        <f>VLOOKUP($B193,'Teva Payment 2'!$B:$H,7,0)</f>
        <v>1435.76</v>
      </c>
      <c r="F193" s="35">
        <f t="shared" si="6"/>
        <v>4504.3600000000006</v>
      </c>
    </row>
    <row r="194" spans="1:6">
      <c r="A194" s="7">
        <f t="shared" si="4"/>
        <v>191</v>
      </c>
      <c r="B194" s="18" t="s">
        <v>196</v>
      </c>
      <c r="C194" s="34">
        <f>VLOOKUP($B194,'CVS Payment 2'!$B:$H,7,0)</f>
        <v>2611.12</v>
      </c>
      <c r="D194" s="34">
        <f>VLOOKUP($B194,'Allergan Payment 2'!$B:$H,7,0)</f>
        <v>3797.85</v>
      </c>
      <c r="E194" s="34">
        <f>VLOOKUP($B194,'Teva Payment 2'!$B:$H,7,0)</f>
        <v>2998.68</v>
      </c>
      <c r="F194" s="35">
        <f t="shared" si="6"/>
        <v>9407.65</v>
      </c>
    </row>
    <row r="195" spans="1:6">
      <c r="A195" s="7">
        <f t="shared" si="4"/>
        <v>192</v>
      </c>
      <c r="B195" s="18" t="s">
        <v>197</v>
      </c>
      <c r="C195" s="34">
        <f>VLOOKUP($B195,'CVS Payment 2'!$B:$H,7,0)</f>
        <v>1848.64</v>
      </c>
      <c r="D195" s="34">
        <f>VLOOKUP($B195,'Allergan Payment 2'!$B:$H,7,0)</f>
        <v>2688.82</v>
      </c>
      <c r="E195" s="34">
        <f>VLOOKUP($B195,'Teva Payment 2'!$B:$H,7,0)</f>
        <v>2123.02</v>
      </c>
      <c r="F195" s="35">
        <f t="shared" si="6"/>
        <v>6660.48</v>
      </c>
    </row>
    <row r="196" spans="1:6">
      <c r="A196" s="7">
        <f t="shared" si="4"/>
        <v>193</v>
      </c>
      <c r="B196" s="18" t="s">
        <v>198</v>
      </c>
      <c r="C196" s="34">
        <f>VLOOKUP($B196,'CVS Payment 2'!$B:$H,7,0)</f>
        <v>488.72</v>
      </c>
      <c r="D196" s="34">
        <f>VLOOKUP($B196,'Allergan Payment 2'!$B:$H,7,0)</f>
        <v>710.83</v>
      </c>
      <c r="E196" s="34">
        <f>VLOOKUP($B196,'Teva Payment 2'!$B:$H,7,0)</f>
        <v>561.26</v>
      </c>
      <c r="F196" s="35">
        <f t="shared" si="6"/>
        <v>1760.8100000000002</v>
      </c>
    </row>
    <row r="197" spans="1:6">
      <c r="A197" s="7">
        <f t="shared" si="4"/>
        <v>194</v>
      </c>
      <c r="B197" s="18" t="s">
        <v>199</v>
      </c>
      <c r="C197" s="34">
        <f>VLOOKUP($B197,'CVS Payment 2'!$B:$H,7,0)</f>
        <v>175094.08</v>
      </c>
      <c r="D197" s="34">
        <f>VLOOKUP($B197,'Allergan Payment 2'!$B:$H,7,0)</f>
        <v>254672.28</v>
      </c>
      <c r="E197" s="34">
        <f>VLOOKUP($B197,'Teva Payment 2'!$B:$H,7,0)</f>
        <v>201082.30000000002</v>
      </c>
      <c r="F197" s="35">
        <f t="shared" si="6"/>
        <v>630848.66</v>
      </c>
    </row>
    <row r="198" spans="1:6">
      <c r="A198" s="7">
        <f t="shared" si="4"/>
        <v>195</v>
      </c>
      <c r="B198" s="18" t="s">
        <v>200</v>
      </c>
      <c r="C198" s="34">
        <f>VLOOKUP($B198,'CVS Payment 2'!$B:$H,7,0)</f>
        <v>7266.87</v>
      </c>
      <c r="D198" s="34">
        <f>VLOOKUP($B198,'Allergan Payment 2'!$B:$H,7,0)</f>
        <v>10569.58</v>
      </c>
      <c r="E198" s="34">
        <f>VLOOKUP($B198,'Teva Payment 2'!$B:$H,7,0)</f>
        <v>8345.4500000000007</v>
      </c>
      <c r="F198" s="35">
        <f t="shared" si="6"/>
        <v>26181.9</v>
      </c>
    </row>
    <row r="199" spans="1:6">
      <c r="A199" s="7">
        <f t="shared" si="4"/>
        <v>196</v>
      </c>
      <c r="B199" s="18" t="s">
        <v>201</v>
      </c>
      <c r="C199" s="34">
        <f>VLOOKUP($B199,'CVS Payment 2'!$B:$H,7,0)</f>
        <v>0</v>
      </c>
      <c r="D199" s="34">
        <f>VLOOKUP($B199,'Allergan Payment 2'!$B:$H,7,0)</f>
        <v>0</v>
      </c>
      <c r="E199" s="34">
        <f>VLOOKUP($B199,'Teva Payment 2'!$B:$H,7,0)</f>
        <v>0</v>
      </c>
      <c r="F199" s="35">
        <f t="shared" si="6"/>
        <v>0</v>
      </c>
    </row>
    <row r="200" spans="1:6">
      <c r="A200" s="7">
        <f t="shared" si="4"/>
        <v>197</v>
      </c>
      <c r="B200" s="18" t="s">
        <v>202</v>
      </c>
      <c r="C200" s="34">
        <f>VLOOKUP($B200,'CVS Payment 2'!$B:$H,7,0)</f>
        <v>18576.03</v>
      </c>
      <c r="D200" s="34">
        <f>VLOOKUP($B200,'Allergan Payment 2'!$B:$H,7,0)</f>
        <v>27018.62</v>
      </c>
      <c r="E200" s="34">
        <f>VLOOKUP($B200,'Teva Payment 2'!$B:$H,7,0)</f>
        <v>21333.17</v>
      </c>
      <c r="F200" s="35">
        <f t="shared" si="6"/>
        <v>66927.819999999992</v>
      </c>
    </row>
    <row r="201" spans="1:6">
      <c r="A201" s="7">
        <f t="shared" si="4"/>
        <v>198</v>
      </c>
      <c r="B201" s="18" t="s">
        <v>203</v>
      </c>
      <c r="C201" s="34">
        <f>VLOOKUP($B201,'CVS Payment 2'!$B:$H,7,0)</f>
        <v>1683.94</v>
      </c>
      <c r="D201" s="34">
        <f>VLOOKUP($B201,'Allergan Payment 2'!$B:$H,7,0)</f>
        <v>2449.27</v>
      </c>
      <c r="E201" s="34">
        <f>VLOOKUP($B201,'Teva Payment 2'!$B:$H,7,0)</f>
        <v>1933.88</v>
      </c>
      <c r="F201" s="35">
        <f t="shared" ref="F201:F264" si="7">SUM(C201:E201)</f>
        <v>6067.09</v>
      </c>
    </row>
    <row r="202" spans="1:6">
      <c r="A202" s="7">
        <f t="shared" si="4"/>
        <v>199</v>
      </c>
      <c r="B202" s="18" t="s">
        <v>204</v>
      </c>
      <c r="C202" s="34">
        <f>VLOOKUP($B202,'CVS Payment 2'!$B:$H,7,0)</f>
        <v>863.27</v>
      </c>
      <c r="D202" s="34">
        <f>VLOOKUP($B202,'Allergan Payment 2'!$B:$H,7,0)</f>
        <v>1255.6199999999999</v>
      </c>
      <c r="E202" s="34">
        <f>VLOOKUP($B202,'Teva Payment 2'!$B:$H,7,0)</f>
        <v>991.4</v>
      </c>
      <c r="F202" s="35">
        <f t="shared" si="7"/>
        <v>3110.29</v>
      </c>
    </row>
    <row r="203" spans="1:6">
      <c r="A203" s="7">
        <f t="shared" si="4"/>
        <v>200</v>
      </c>
      <c r="B203" s="18" t="s">
        <v>205</v>
      </c>
      <c r="C203" s="34">
        <f>VLOOKUP($B203,'CVS Payment 2'!$B:$H,7,0)</f>
        <v>6424.65</v>
      </c>
      <c r="D203" s="34">
        <f>VLOOKUP($B203,'Allergan Payment 2'!$B:$H,7,0)</f>
        <v>9344.58</v>
      </c>
      <c r="E203" s="34">
        <f>VLOOKUP($B203,'Teva Payment 2'!$B:$H,7,0)</f>
        <v>7378.22</v>
      </c>
      <c r="F203" s="35">
        <f t="shared" si="7"/>
        <v>23147.45</v>
      </c>
    </row>
    <row r="204" spans="1:6">
      <c r="A204" s="7">
        <f t="shared" si="4"/>
        <v>201</v>
      </c>
      <c r="B204" s="18" t="s">
        <v>206</v>
      </c>
      <c r="C204" s="34">
        <f>VLOOKUP($B204,'CVS Payment 2'!$B:$H,7,0)</f>
        <v>1748.75</v>
      </c>
      <c r="D204" s="34">
        <f>VLOOKUP($B204,'Allergan Payment 2'!$B:$H,7,0)</f>
        <v>2543.54</v>
      </c>
      <c r="E204" s="34">
        <f>VLOOKUP($B204,'Teva Payment 2'!$B:$H,7,0)</f>
        <v>2008.31</v>
      </c>
      <c r="F204" s="35">
        <f t="shared" si="7"/>
        <v>6300.6</v>
      </c>
    </row>
    <row r="205" spans="1:6">
      <c r="A205" s="7">
        <f t="shared" si="4"/>
        <v>202</v>
      </c>
      <c r="B205" s="18" t="s">
        <v>207</v>
      </c>
      <c r="C205" s="34">
        <f>VLOOKUP($B205,'CVS Payment 2'!$B:$H,7,0)</f>
        <v>0</v>
      </c>
      <c r="D205" s="34">
        <f>VLOOKUP($B205,'Allergan Payment 2'!$B:$H,7,0)</f>
        <v>0</v>
      </c>
      <c r="E205" s="34">
        <f>VLOOKUP($B205,'Teva Payment 2'!$B:$H,7,0)</f>
        <v>0</v>
      </c>
      <c r="F205" s="35">
        <f t="shared" si="7"/>
        <v>0</v>
      </c>
    </row>
    <row r="206" spans="1:6">
      <c r="A206" s="7">
        <f t="shared" si="4"/>
        <v>203</v>
      </c>
      <c r="B206" s="18" t="s">
        <v>208</v>
      </c>
      <c r="C206" s="34">
        <f>VLOOKUP($B206,'CVS Payment 2'!$B:$H,7,0)</f>
        <v>9477.5499999999993</v>
      </c>
      <c r="D206" s="34">
        <f>VLOOKUP($B206,'Allergan Payment 2'!$B:$H,7,0)</f>
        <v>13784.99</v>
      </c>
      <c r="E206" s="34">
        <f>VLOOKUP($B206,'Teva Payment 2'!$B:$H,7,0)</f>
        <v>10884.25</v>
      </c>
      <c r="F206" s="35">
        <f t="shared" si="7"/>
        <v>34146.79</v>
      </c>
    </row>
    <row r="207" spans="1:6">
      <c r="A207" s="7">
        <f t="shared" si="4"/>
        <v>204</v>
      </c>
      <c r="B207" s="18" t="s">
        <v>209</v>
      </c>
      <c r="C207" s="34">
        <f>VLOOKUP($B207,'CVS Payment 2'!$B:$H,7,0)</f>
        <v>26416.62</v>
      </c>
      <c r="D207" s="34">
        <f>VLOOKUP($B207,'Allergan Payment 2'!$B:$H,7,0)</f>
        <v>38422.660000000003</v>
      </c>
      <c r="E207" s="34">
        <f>VLOOKUP($B207,'Teva Payment 2'!$B:$H,7,0)</f>
        <v>30337.49</v>
      </c>
      <c r="F207" s="35">
        <f t="shared" si="7"/>
        <v>95176.77</v>
      </c>
    </row>
    <row r="208" spans="1:6">
      <c r="A208" s="7">
        <f t="shared" si="4"/>
        <v>205</v>
      </c>
      <c r="B208" s="18" t="s">
        <v>210</v>
      </c>
      <c r="C208" s="34">
        <f>VLOOKUP($B208,'CVS Payment 2'!$B:$H,7,0)</f>
        <v>1069.51</v>
      </c>
      <c r="D208" s="34">
        <f>VLOOKUP($B208,'Allergan Payment 2'!$B:$H,7,0)</f>
        <v>1555.58</v>
      </c>
      <c r="E208" s="34">
        <f>VLOOKUP($B208,'Teva Payment 2'!$B:$H,7,0)</f>
        <v>1228.25</v>
      </c>
      <c r="F208" s="35">
        <f t="shared" si="7"/>
        <v>3853.34</v>
      </c>
    </row>
    <row r="209" spans="1:6">
      <c r="A209" s="7">
        <f t="shared" si="4"/>
        <v>206</v>
      </c>
      <c r="B209" s="18" t="s">
        <v>211</v>
      </c>
      <c r="C209" s="34">
        <f>VLOOKUP($B209,'CVS Payment 2'!$B:$H,7,0)</f>
        <v>393.06</v>
      </c>
      <c r="D209" s="34">
        <f>VLOOKUP($B209,'Allergan Payment 2'!$B:$H,7,0)</f>
        <v>571.70000000000005</v>
      </c>
      <c r="E209" s="34">
        <f>VLOOKUP($B209,'Teva Payment 2'!$B:$H,7,0)</f>
        <v>451.4</v>
      </c>
      <c r="F209" s="35">
        <f t="shared" si="7"/>
        <v>1416.1599999999999</v>
      </c>
    </row>
    <row r="210" spans="1:6">
      <c r="A210" s="7">
        <f t="shared" si="4"/>
        <v>207</v>
      </c>
      <c r="B210" s="18" t="s">
        <v>212</v>
      </c>
      <c r="C210" s="34">
        <f>VLOOKUP($B210,'CVS Payment 2'!$B:$H,7,0)</f>
        <v>0</v>
      </c>
      <c r="D210" s="34">
        <f>VLOOKUP($B210,'Allergan Payment 2'!$B:$H,7,0)</f>
        <v>0</v>
      </c>
      <c r="E210" s="34">
        <f>VLOOKUP($B210,'Teva Payment 2'!$B:$H,7,0)</f>
        <v>0</v>
      </c>
      <c r="F210" s="35">
        <f t="shared" si="7"/>
        <v>0</v>
      </c>
    </row>
    <row r="211" spans="1:6">
      <c r="A211" s="7">
        <f t="shared" si="4"/>
        <v>208</v>
      </c>
      <c r="B211" s="18" t="s">
        <v>213</v>
      </c>
      <c r="C211" s="34">
        <f>VLOOKUP($B211,'CVS Payment 2'!$B:$H,7,0)</f>
        <v>849.08</v>
      </c>
      <c r="D211" s="34">
        <f>VLOOKUP($B211,'Allergan Payment 2'!$B:$H,7,0)</f>
        <v>1234.98</v>
      </c>
      <c r="E211" s="34">
        <f>VLOOKUP($B211,'Teva Payment 2'!$B:$H,7,0)</f>
        <v>975.1</v>
      </c>
      <c r="F211" s="35">
        <f t="shared" si="7"/>
        <v>3059.16</v>
      </c>
    </row>
    <row r="212" spans="1:6">
      <c r="A212" s="7">
        <f t="shared" si="4"/>
        <v>209</v>
      </c>
      <c r="B212" s="18" t="s">
        <v>214</v>
      </c>
      <c r="C212" s="34">
        <f>VLOOKUP($B212,'CVS Payment 2'!$B:$H,7,0)</f>
        <v>262.3</v>
      </c>
      <c r="D212" s="34">
        <f>VLOOKUP($B212,'Allergan Payment 2'!$B:$H,7,0)</f>
        <v>381.52</v>
      </c>
      <c r="E212" s="34">
        <f>VLOOKUP($B212,'Teva Payment 2'!$B:$H,7,0)</f>
        <v>301.24</v>
      </c>
      <c r="F212" s="35">
        <f t="shared" si="7"/>
        <v>945.06</v>
      </c>
    </row>
    <row r="213" spans="1:6">
      <c r="A213" s="7">
        <f t="shared" si="4"/>
        <v>210</v>
      </c>
      <c r="B213" s="18" t="s">
        <v>215</v>
      </c>
      <c r="C213" s="34">
        <f>VLOOKUP($B213,'CVS Payment 2'!$B:$H,7,0)</f>
        <v>1102.74</v>
      </c>
      <c r="D213" s="34">
        <f>VLOOKUP($B213,'Allergan Payment 2'!$B:$H,7,0)</f>
        <v>1603.92</v>
      </c>
      <c r="E213" s="34">
        <f>VLOOKUP($B213,'Teva Payment 2'!$B:$H,7,0)</f>
        <v>1266.4100000000001</v>
      </c>
      <c r="F213" s="35">
        <f t="shared" si="7"/>
        <v>3973.0699999999997</v>
      </c>
    </row>
    <row r="214" spans="1:6">
      <c r="A214" s="7">
        <f t="shared" si="4"/>
        <v>211</v>
      </c>
      <c r="B214" s="18" t="s">
        <v>216</v>
      </c>
      <c r="C214" s="34">
        <f>VLOOKUP($B214,'CVS Payment 2'!$B:$H,7,0)</f>
        <v>10042.799999999999</v>
      </c>
      <c r="D214" s="34">
        <f>VLOOKUP($B214,'Allergan Payment 2'!$B:$H,7,0)</f>
        <v>14607.13</v>
      </c>
      <c r="E214" s="34">
        <f>VLOOKUP($B214,'Teva Payment 2'!$B:$H,7,0)</f>
        <v>11533.39</v>
      </c>
      <c r="F214" s="35">
        <f t="shared" si="7"/>
        <v>36183.32</v>
      </c>
    </row>
    <row r="215" spans="1:6">
      <c r="A215" s="7">
        <f t="shared" si="4"/>
        <v>212</v>
      </c>
      <c r="B215" s="18" t="s">
        <v>217</v>
      </c>
      <c r="C215" s="34">
        <f>VLOOKUP($B215,'CVS Payment 2'!$B:$H,7,0)</f>
        <v>257.11</v>
      </c>
      <c r="D215" s="34">
        <f>VLOOKUP($B215,'Allergan Payment 2'!$B:$H,7,0)</f>
        <v>373.97</v>
      </c>
      <c r="E215" s="34">
        <f>VLOOKUP($B215,'Teva Payment 2'!$B:$H,7,0)</f>
        <v>295.27999999999997</v>
      </c>
      <c r="F215" s="35">
        <f t="shared" si="7"/>
        <v>926.36</v>
      </c>
    </row>
    <row r="216" spans="1:6">
      <c r="A216" s="7">
        <f t="shared" si="4"/>
        <v>213</v>
      </c>
      <c r="B216" s="18" t="s">
        <v>218</v>
      </c>
      <c r="C216" s="34">
        <f>VLOOKUP($B216,'CVS Payment 2'!$B:$H,7,0)</f>
        <v>4641.88</v>
      </c>
      <c r="D216" s="34">
        <f>VLOOKUP($B216,'Allergan Payment 2'!$B:$H,7,0)</f>
        <v>6751.55</v>
      </c>
      <c r="E216" s="34">
        <f>VLOOKUP($B216,'Teva Payment 2'!$B:$H,7,0)</f>
        <v>5330.84</v>
      </c>
      <c r="F216" s="35">
        <f t="shared" si="7"/>
        <v>16724.27</v>
      </c>
    </row>
    <row r="217" spans="1:6">
      <c r="A217" s="7">
        <f t="shared" si="4"/>
        <v>214</v>
      </c>
      <c r="B217" s="18" t="s">
        <v>219</v>
      </c>
      <c r="C217" s="34">
        <f>VLOOKUP($B217,'CVS Payment 2'!$B:$H,7,0)</f>
        <v>1749.6</v>
      </c>
      <c r="D217" s="34">
        <f>VLOOKUP($B217,'Allergan Payment 2'!$B:$H,7,0)</f>
        <v>2544.77</v>
      </c>
      <c r="E217" s="34">
        <f>VLOOKUP($B217,'Teva Payment 2'!$B:$H,7,0)</f>
        <v>2009.28</v>
      </c>
      <c r="F217" s="35">
        <f t="shared" si="7"/>
        <v>6303.65</v>
      </c>
    </row>
    <row r="218" spans="1:6">
      <c r="A218" s="7">
        <f t="shared" si="4"/>
        <v>215</v>
      </c>
      <c r="B218" s="18" t="s">
        <v>220</v>
      </c>
      <c r="C218" s="34">
        <f>VLOOKUP($B218,'CVS Payment 2'!$B:$H,7,0)</f>
        <v>4858.75</v>
      </c>
      <c r="D218" s="34">
        <f>VLOOKUP($B218,'Allergan Payment 2'!$B:$H,7,0)</f>
        <v>7066.99</v>
      </c>
      <c r="E218" s="34">
        <f>VLOOKUP($B218,'Teva Payment 2'!$B:$H,7,0)</f>
        <v>5579.9</v>
      </c>
      <c r="F218" s="35">
        <f t="shared" si="7"/>
        <v>17505.64</v>
      </c>
    </row>
    <row r="219" spans="1:6">
      <c r="A219" s="7">
        <f t="shared" si="4"/>
        <v>216</v>
      </c>
      <c r="B219" s="18" t="s">
        <v>221</v>
      </c>
      <c r="C219" s="34">
        <f>VLOOKUP($B219,'CVS Payment 2'!$B:$H,7,0)</f>
        <v>3776.03</v>
      </c>
      <c r="D219" s="34">
        <f>VLOOKUP($B219,'Allergan Payment 2'!$B:$H,7,0)</f>
        <v>5492.19</v>
      </c>
      <c r="E219" s="34">
        <f>VLOOKUP($B219,'Teva Payment 2'!$B:$H,7,0)</f>
        <v>4336.4799999999996</v>
      </c>
      <c r="F219" s="35">
        <f t="shared" si="7"/>
        <v>13604.699999999999</v>
      </c>
    </row>
    <row r="220" spans="1:6">
      <c r="A220" s="7">
        <f t="shared" si="4"/>
        <v>217</v>
      </c>
      <c r="B220" s="18" t="s">
        <v>222</v>
      </c>
      <c r="C220" s="34">
        <f>VLOOKUP($B220,'CVS Payment 2'!$B:$H,7,0)</f>
        <v>859.72</v>
      </c>
      <c r="D220" s="34">
        <f>VLOOKUP($B220,'Allergan Payment 2'!$B:$H,7,0)</f>
        <v>1250.46</v>
      </c>
      <c r="E220" s="34">
        <f>VLOOKUP($B220,'Teva Payment 2'!$B:$H,7,0)</f>
        <v>987.33</v>
      </c>
      <c r="F220" s="35">
        <f t="shared" si="7"/>
        <v>3097.51</v>
      </c>
    </row>
    <row r="221" spans="1:6">
      <c r="A221" s="7">
        <f t="shared" si="4"/>
        <v>218</v>
      </c>
      <c r="B221" s="18" t="s">
        <v>223</v>
      </c>
      <c r="C221" s="34">
        <f>VLOOKUP($B221,'CVS Payment 2'!$B:$H,7,0)</f>
        <v>711.1</v>
      </c>
      <c r="D221" s="34">
        <f>VLOOKUP($B221,'Allergan Payment 2'!$B:$H,7,0)</f>
        <v>1034.29</v>
      </c>
      <c r="E221" s="34">
        <f>VLOOKUP($B221,'Teva Payment 2'!$B:$H,7,0)</f>
        <v>816.65</v>
      </c>
      <c r="F221" s="35">
        <f t="shared" si="7"/>
        <v>2562.04</v>
      </c>
    </row>
    <row r="222" spans="1:6">
      <c r="A222" s="7">
        <f t="shared" si="4"/>
        <v>219</v>
      </c>
      <c r="B222" s="18" t="s">
        <v>224</v>
      </c>
      <c r="C222" s="34">
        <f>VLOOKUP($B222,'CVS Payment 2'!$B:$H,7,0)</f>
        <v>1203.95</v>
      </c>
      <c r="D222" s="34">
        <f>VLOOKUP($B222,'Allergan Payment 2'!$B:$H,7,0)</f>
        <v>1751.13</v>
      </c>
      <c r="E222" s="34">
        <f>VLOOKUP($B222,'Teva Payment 2'!$B:$H,7,0)</f>
        <v>1382.65</v>
      </c>
      <c r="F222" s="35">
        <f t="shared" si="7"/>
        <v>4337.7299999999996</v>
      </c>
    </row>
    <row r="223" spans="1:6">
      <c r="A223" s="7">
        <f t="shared" si="4"/>
        <v>220</v>
      </c>
      <c r="B223" s="18" t="s">
        <v>225</v>
      </c>
      <c r="C223" s="34">
        <f>VLOOKUP($B223,'CVS Payment 2'!$B:$H,7,0)</f>
        <v>3109.46</v>
      </c>
      <c r="D223" s="34">
        <f>VLOOKUP($B223,'Allergan Payment 2'!$B:$H,7,0)</f>
        <v>4522.67</v>
      </c>
      <c r="E223" s="34">
        <f>VLOOKUP($B223,'Teva Payment 2'!$B:$H,7,0)</f>
        <v>3570.98</v>
      </c>
      <c r="F223" s="35">
        <f t="shared" si="7"/>
        <v>11203.11</v>
      </c>
    </row>
    <row r="224" spans="1:6">
      <c r="A224" s="7">
        <f t="shared" si="4"/>
        <v>221</v>
      </c>
      <c r="B224" s="18" t="s">
        <v>226</v>
      </c>
      <c r="C224" s="34">
        <f>VLOOKUP($B224,'CVS Payment 2'!$B:$H,7,0)</f>
        <v>12824.24</v>
      </c>
      <c r="D224" s="34">
        <f>VLOOKUP($B224,'Allergan Payment 2'!$B:$H,7,0)</f>
        <v>18652.7</v>
      </c>
      <c r="E224" s="34">
        <f>VLOOKUP($B224,'Teva Payment 2'!$B:$H,7,0)</f>
        <v>14727.66</v>
      </c>
      <c r="F224" s="35">
        <f t="shared" si="7"/>
        <v>46204.600000000006</v>
      </c>
    </row>
    <row r="225" spans="1:6">
      <c r="A225" s="7">
        <f t="shared" si="4"/>
        <v>222</v>
      </c>
      <c r="B225" s="18" t="s">
        <v>227</v>
      </c>
      <c r="C225" s="34">
        <f>VLOOKUP($B225,'CVS Payment 2'!$B:$H,7,0)</f>
        <v>7612.53</v>
      </c>
      <c r="D225" s="34">
        <f>VLOOKUP($B225,'Allergan Payment 2'!$B:$H,7,0)</f>
        <v>11072.34</v>
      </c>
      <c r="E225" s="34">
        <f>VLOOKUP($B225,'Teva Payment 2'!$B:$H,7,0)</f>
        <v>8742.42</v>
      </c>
      <c r="F225" s="35">
        <f t="shared" si="7"/>
        <v>27427.29</v>
      </c>
    </row>
    <row r="226" spans="1:6">
      <c r="A226" s="7">
        <f t="shared" si="4"/>
        <v>223</v>
      </c>
      <c r="B226" s="18" t="s">
        <v>228</v>
      </c>
      <c r="C226" s="34">
        <f>VLOOKUP($B226,'CVS Payment 2'!$B:$H,7,0)</f>
        <v>4624.4799999999996</v>
      </c>
      <c r="D226" s="34">
        <f>VLOOKUP($B226,'Allergan Payment 2'!$B:$H,7,0)</f>
        <v>6726.26</v>
      </c>
      <c r="E226" s="34">
        <f>VLOOKUP($B226,'Teva Payment 2'!$B:$H,7,0)</f>
        <v>5310.87</v>
      </c>
      <c r="F226" s="35">
        <f t="shared" si="7"/>
        <v>16661.61</v>
      </c>
    </row>
    <row r="227" spans="1:6">
      <c r="A227" s="7">
        <f t="shared" si="4"/>
        <v>224</v>
      </c>
      <c r="B227" s="18" t="s">
        <v>229</v>
      </c>
      <c r="C227" s="34">
        <f>VLOOKUP($B227,'CVS Payment 2'!$B:$H,7,0)</f>
        <v>1232.77</v>
      </c>
      <c r="D227" s="34">
        <f>VLOOKUP($B227,'Allergan Payment 2'!$B:$H,7,0)</f>
        <v>1793.05</v>
      </c>
      <c r="E227" s="34">
        <f>VLOOKUP($B227,'Teva Payment 2'!$B:$H,7,0)</f>
        <v>1415.74</v>
      </c>
      <c r="F227" s="35">
        <f t="shared" si="7"/>
        <v>4441.5599999999995</v>
      </c>
    </row>
    <row r="228" spans="1:6">
      <c r="A228" s="7">
        <f t="shared" si="4"/>
        <v>225</v>
      </c>
      <c r="B228" s="18" t="s">
        <v>230</v>
      </c>
      <c r="C228" s="34">
        <f>VLOOKUP($B228,'CVS Payment 2'!$B:$H,7,0)</f>
        <v>7673.52</v>
      </c>
      <c r="D228" s="34">
        <f>VLOOKUP($B228,'Allergan Payment 2'!$B:$H,7,0)</f>
        <v>11161.05</v>
      </c>
      <c r="E228" s="34">
        <f>VLOOKUP($B228,'Teva Payment 2'!$B:$H,7,0)</f>
        <v>8812.4599999999991</v>
      </c>
      <c r="F228" s="35">
        <f t="shared" si="7"/>
        <v>27647.03</v>
      </c>
    </row>
    <row r="229" spans="1:6">
      <c r="A229" s="7">
        <f t="shared" si="4"/>
        <v>226</v>
      </c>
      <c r="B229" s="18" t="s">
        <v>231</v>
      </c>
      <c r="C229" s="34">
        <f>VLOOKUP($B229,'CVS Payment 2'!$B:$H,7,0)</f>
        <v>53817.22</v>
      </c>
      <c r="D229" s="34">
        <f>VLOOKUP($B229,'Allergan Payment 2'!$B:$H,7,0)</f>
        <v>78276.52</v>
      </c>
      <c r="E229" s="34">
        <f>VLOOKUP($B229,'Teva Payment 2'!$B:$H,7,0)</f>
        <v>61805.01</v>
      </c>
      <c r="F229" s="35">
        <f t="shared" si="7"/>
        <v>193898.75</v>
      </c>
    </row>
    <row r="230" spans="1:6">
      <c r="A230" s="7">
        <f t="shared" si="4"/>
        <v>227</v>
      </c>
      <c r="B230" s="18" t="s">
        <v>232</v>
      </c>
      <c r="C230" s="34">
        <f>VLOOKUP($B230,'CVS Payment 2'!$B:$H,7,0)</f>
        <v>11580.36</v>
      </c>
      <c r="D230" s="34">
        <f>VLOOKUP($B230,'Allergan Payment 2'!$B:$H,7,0)</f>
        <v>16843.5</v>
      </c>
      <c r="E230" s="34">
        <f>VLOOKUP($B230,'Teva Payment 2'!$B:$H,7,0)</f>
        <v>13299.17</v>
      </c>
      <c r="F230" s="35">
        <f t="shared" si="7"/>
        <v>41723.03</v>
      </c>
    </row>
    <row r="231" spans="1:6">
      <c r="A231" s="7">
        <f t="shared" si="4"/>
        <v>228</v>
      </c>
      <c r="B231" s="18" t="s">
        <v>233</v>
      </c>
      <c r="C231" s="34">
        <f>VLOOKUP($B231,'CVS Payment 2'!$B:$H,7,0)</f>
        <v>3287.75</v>
      </c>
      <c r="D231" s="34">
        <f>VLOOKUP($B231,'Allergan Payment 2'!$B:$H,7,0)</f>
        <v>4781.99</v>
      </c>
      <c r="E231" s="34">
        <f>VLOOKUP($B231,'Teva Payment 2'!$B:$H,7,0)</f>
        <v>3775.73</v>
      </c>
      <c r="F231" s="35">
        <f t="shared" si="7"/>
        <v>11845.47</v>
      </c>
    </row>
    <row r="232" spans="1:6">
      <c r="A232" s="7">
        <f t="shared" si="4"/>
        <v>229</v>
      </c>
      <c r="B232" s="18" t="s">
        <v>234</v>
      </c>
      <c r="C232" s="34">
        <f>VLOOKUP($B232,'CVS Payment 2'!$B:$H,7,0)</f>
        <v>1406.49</v>
      </c>
      <c r="D232" s="34">
        <f>VLOOKUP($B232,'Allergan Payment 2'!$B:$H,7,0)</f>
        <v>2045.72</v>
      </c>
      <c r="E232" s="34">
        <f>VLOOKUP($B232,'Teva Payment 2'!$B:$H,7,0)</f>
        <v>1615.25</v>
      </c>
      <c r="F232" s="35">
        <f t="shared" si="7"/>
        <v>5067.46</v>
      </c>
    </row>
    <row r="233" spans="1:6">
      <c r="A233" s="7">
        <f t="shared" si="4"/>
        <v>230</v>
      </c>
      <c r="B233" s="18" t="s">
        <v>235</v>
      </c>
      <c r="C233" s="34">
        <f>VLOOKUP($B233,'CVS Payment 2'!$B:$H,7,0)</f>
        <v>0</v>
      </c>
      <c r="D233" s="34">
        <f>VLOOKUP($B233,'Allergan Payment 2'!$B:$H,7,0)</f>
        <v>0</v>
      </c>
      <c r="E233" s="34">
        <f>VLOOKUP($B233,'Teva Payment 2'!$B:$H,7,0)</f>
        <v>0</v>
      </c>
      <c r="F233" s="35">
        <f t="shared" si="7"/>
        <v>0</v>
      </c>
    </row>
    <row r="234" spans="1:6">
      <c r="A234" s="7">
        <f t="shared" si="4"/>
        <v>231</v>
      </c>
      <c r="B234" s="18" t="s">
        <v>236</v>
      </c>
      <c r="C234" s="34">
        <f>VLOOKUP($B234,'CVS Payment 2'!$B:$H,7,0)</f>
        <v>9023.4</v>
      </c>
      <c r="D234" s="34">
        <f>VLOOKUP($B234,'Allergan Payment 2'!$B:$H,7,0)</f>
        <v>13124.42</v>
      </c>
      <c r="E234" s="34">
        <f>VLOOKUP($B234,'Teva Payment 2'!$B:$H,7,0)</f>
        <v>10362.69</v>
      </c>
      <c r="F234" s="35">
        <f t="shared" si="7"/>
        <v>32510.510000000002</v>
      </c>
    </row>
    <row r="235" spans="1:6">
      <c r="A235" s="7">
        <f t="shared" si="4"/>
        <v>232</v>
      </c>
      <c r="B235" s="18" t="s">
        <v>237</v>
      </c>
      <c r="C235" s="34">
        <f>VLOOKUP($B235,'CVS Payment 2'!$B:$H,7,0)</f>
        <v>24224.6</v>
      </c>
      <c r="D235" s="34">
        <f>VLOOKUP($B235,'Allergan Payment 2'!$B:$H,7,0)</f>
        <v>35234.39</v>
      </c>
      <c r="E235" s="34">
        <f>VLOOKUP($B235,'Teva Payment 2'!$B:$H,7,0)</f>
        <v>27820.12</v>
      </c>
      <c r="F235" s="35">
        <f t="shared" si="7"/>
        <v>87279.11</v>
      </c>
    </row>
    <row r="236" spans="1:6">
      <c r="A236" s="7">
        <f t="shared" si="4"/>
        <v>233</v>
      </c>
      <c r="B236" s="18" t="s">
        <v>238</v>
      </c>
      <c r="C236" s="34">
        <f>VLOOKUP($B236,'CVS Payment 2'!$B:$H,7,0)</f>
        <v>461.29</v>
      </c>
      <c r="D236" s="34">
        <f>VLOOKUP($B236,'Allergan Payment 2'!$B:$H,7,0)</f>
        <v>670.94</v>
      </c>
      <c r="E236" s="34">
        <f>VLOOKUP($B236,'Teva Payment 2'!$B:$H,7,0)</f>
        <v>529.76</v>
      </c>
      <c r="F236" s="35">
        <f t="shared" si="7"/>
        <v>1661.99</v>
      </c>
    </row>
    <row r="237" spans="1:6">
      <c r="A237" s="7">
        <f t="shared" si="4"/>
        <v>234</v>
      </c>
      <c r="B237" s="18" t="s">
        <v>239</v>
      </c>
      <c r="C237" s="34">
        <f>VLOOKUP($B237,'CVS Payment 2'!$B:$H,7,0)</f>
        <v>7008.1</v>
      </c>
      <c r="D237" s="34">
        <f>VLOOKUP($B237,'Allergan Payment 2'!$B:$H,7,0)</f>
        <v>10193.200000000001</v>
      </c>
      <c r="E237" s="34">
        <f>VLOOKUP($B237,'Teva Payment 2'!$B:$H,7,0)</f>
        <v>8048.27</v>
      </c>
      <c r="F237" s="35">
        <f t="shared" si="7"/>
        <v>25249.570000000003</v>
      </c>
    </row>
    <row r="238" spans="1:6">
      <c r="A238" s="7">
        <f t="shared" si="4"/>
        <v>235</v>
      </c>
      <c r="B238" s="18" t="s">
        <v>240</v>
      </c>
      <c r="C238" s="34">
        <f>VLOOKUP($B238,'CVS Payment 2'!$B:$H,7,0)</f>
        <v>0</v>
      </c>
      <c r="D238" s="34">
        <f>VLOOKUP($B238,'Allergan Payment 2'!$B:$H,7,0)</f>
        <v>0</v>
      </c>
      <c r="E238" s="34">
        <f>VLOOKUP($B238,'Teva Payment 2'!$B:$H,7,0)</f>
        <v>0</v>
      </c>
      <c r="F238" s="35">
        <f t="shared" si="7"/>
        <v>0</v>
      </c>
    </row>
    <row r="239" spans="1:6">
      <c r="A239" s="7">
        <f t="shared" si="4"/>
        <v>236</v>
      </c>
      <c r="B239" s="18" t="s">
        <v>241</v>
      </c>
      <c r="C239" s="34">
        <f>VLOOKUP($B239,'CVS Payment 2'!$B:$H,7,0)</f>
        <v>1582.59</v>
      </c>
      <c r="D239" s="34">
        <f>VLOOKUP($B239,'Allergan Payment 2'!$B:$H,7,0)</f>
        <v>2301.86</v>
      </c>
      <c r="E239" s="34">
        <f>VLOOKUP($B239,'Teva Payment 2'!$B:$H,7,0)</f>
        <v>1817.48</v>
      </c>
      <c r="F239" s="35">
        <f t="shared" si="7"/>
        <v>5701.93</v>
      </c>
    </row>
    <row r="240" spans="1:6">
      <c r="A240" s="7">
        <f t="shared" si="4"/>
        <v>237</v>
      </c>
      <c r="B240" s="18" t="s">
        <v>242</v>
      </c>
      <c r="C240" s="34">
        <f>VLOOKUP($B240,'CVS Payment 2'!$B:$H,7,0)</f>
        <v>0</v>
      </c>
      <c r="D240" s="34">
        <f>VLOOKUP($B240,'Allergan Payment 2'!$B:$H,7,0)</f>
        <v>0</v>
      </c>
      <c r="E240" s="34">
        <f>VLOOKUP($B240,'Teva Payment 2'!$B:$H,7,0)</f>
        <v>0</v>
      </c>
      <c r="F240" s="35">
        <f t="shared" si="7"/>
        <v>0</v>
      </c>
    </row>
    <row r="241" spans="1:6">
      <c r="A241" s="7">
        <f t="shared" si="4"/>
        <v>238</v>
      </c>
      <c r="B241" s="18" t="s">
        <v>243</v>
      </c>
      <c r="C241" s="34">
        <f>VLOOKUP($B241,'CVS Payment 2'!$B:$H,7,0)</f>
        <v>0</v>
      </c>
      <c r="D241" s="34">
        <f>VLOOKUP($B241,'Allergan Payment 2'!$B:$H,7,0)</f>
        <v>0</v>
      </c>
      <c r="E241" s="34">
        <f>VLOOKUP($B241,'Teva Payment 2'!$B:$H,7,0)</f>
        <v>0</v>
      </c>
      <c r="F241" s="35">
        <f t="shared" si="7"/>
        <v>0</v>
      </c>
    </row>
    <row r="242" spans="1:6">
      <c r="A242" s="7">
        <f t="shared" si="4"/>
        <v>239</v>
      </c>
      <c r="B242" s="18" t="s">
        <v>244</v>
      </c>
      <c r="C242" s="34">
        <f>VLOOKUP($B242,'CVS Payment 2'!$B:$H,7,0)</f>
        <v>66643.460000000006</v>
      </c>
      <c r="D242" s="34">
        <f>VLOOKUP($B242,'Allergan Payment 2'!$B:$H,7,0)</f>
        <v>96932.13</v>
      </c>
      <c r="E242" s="34">
        <f>VLOOKUP($B242,'Teva Payment 2'!$B:$H,7,0)</f>
        <v>76534.97</v>
      </c>
      <c r="F242" s="35">
        <f t="shared" si="7"/>
        <v>240110.56000000003</v>
      </c>
    </row>
    <row r="243" spans="1:6">
      <c r="A243" s="7">
        <f t="shared" si="4"/>
        <v>240</v>
      </c>
      <c r="B243" s="18" t="s">
        <v>245</v>
      </c>
      <c r="C243" s="34">
        <f>VLOOKUP($B243,'CVS Payment 2'!$B:$H,7,0)</f>
        <v>7598.67</v>
      </c>
      <c r="D243" s="34">
        <f>VLOOKUP($B243,'Allergan Payment 2'!$B:$H,7,0)</f>
        <v>11052.18</v>
      </c>
      <c r="E243" s="34">
        <f>VLOOKUP($B243,'Teva Payment 2'!$B:$H,7,0)</f>
        <v>8726.5</v>
      </c>
      <c r="F243" s="35">
        <f t="shared" si="7"/>
        <v>27377.35</v>
      </c>
    </row>
    <row r="244" spans="1:6">
      <c r="A244" s="7">
        <f t="shared" si="4"/>
        <v>241</v>
      </c>
      <c r="B244" s="18" t="s">
        <v>246</v>
      </c>
      <c r="C244" s="34">
        <f>VLOOKUP($B244,'CVS Payment 2'!$B:$H,7,0)</f>
        <v>6054.94</v>
      </c>
      <c r="D244" s="34">
        <f>VLOOKUP($B244,'Allergan Payment 2'!$B:$H,7,0)</f>
        <v>8806.84</v>
      </c>
      <c r="E244" s="34">
        <f>VLOOKUP($B244,'Teva Payment 2'!$B:$H,7,0)</f>
        <v>6953.64</v>
      </c>
      <c r="F244" s="35">
        <f t="shared" si="7"/>
        <v>21815.42</v>
      </c>
    </row>
    <row r="245" spans="1:6">
      <c r="A245" s="7">
        <f t="shared" si="4"/>
        <v>242</v>
      </c>
      <c r="B245" s="18" t="s">
        <v>247</v>
      </c>
      <c r="C245" s="34">
        <f>VLOOKUP($B245,'CVS Payment 2'!$B:$H,7,0)</f>
        <v>31410.32</v>
      </c>
      <c r="D245" s="34">
        <f>VLOOKUP($B245,'Allergan Payment 2'!$B:$H,7,0)</f>
        <v>45685.93</v>
      </c>
      <c r="E245" s="34">
        <f>VLOOKUP($B245,'Teva Payment 2'!$B:$H,7,0)</f>
        <v>36072.370000000003</v>
      </c>
      <c r="F245" s="35">
        <f t="shared" si="7"/>
        <v>113168.62</v>
      </c>
    </row>
    <row r="246" spans="1:6">
      <c r="A246" s="7">
        <f t="shared" si="4"/>
        <v>243</v>
      </c>
      <c r="B246" s="18" t="s">
        <v>248</v>
      </c>
      <c r="C246" s="34">
        <f>VLOOKUP($B246,'CVS Payment 2'!$B:$H,7,0)</f>
        <v>1067.5899999999999</v>
      </c>
      <c r="D246" s="34">
        <f>VLOOKUP($B246,'Allergan Payment 2'!$B:$H,7,0)</f>
        <v>1552.8</v>
      </c>
      <c r="E246" s="34">
        <f>VLOOKUP($B246,'Teva Payment 2'!$B:$H,7,0)</f>
        <v>1226.05</v>
      </c>
      <c r="F246" s="35">
        <f t="shared" si="7"/>
        <v>3846.4399999999996</v>
      </c>
    </row>
    <row r="247" spans="1:6">
      <c r="A247" s="7">
        <f t="shared" si="4"/>
        <v>244</v>
      </c>
      <c r="B247" s="18" t="s">
        <v>249</v>
      </c>
      <c r="C247" s="34">
        <f>VLOOKUP($B247,'CVS Payment 2'!$B:$H,7,0)</f>
        <v>262.26</v>
      </c>
      <c r="D247" s="34">
        <f>VLOOKUP($B247,'Allergan Payment 2'!$B:$H,7,0)</f>
        <v>381.45</v>
      </c>
      <c r="E247" s="34">
        <f>VLOOKUP($B247,'Teva Payment 2'!$B:$H,7,0)</f>
        <v>301.18</v>
      </c>
      <c r="F247" s="35">
        <f t="shared" si="7"/>
        <v>944.8900000000001</v>
      </c>
    </row>
    <row r="248" spans="1:6">
      <c r="A248" s="7">
        <f t="shared" si="4"/>
        <v>245</v>
      </c>
      <c r="B248" s="18" t="s">
        <v>250</v>
      </c>
      <c r="C248" s="34">
        <f>VLOOKUP($B248,'CVS Payment 2'!$B:$H,7,0)</f>
        <v>0</v>
      </c>
      <c r="D248" s="34">
        <f>VLOOKUP($B248,'Allergan Payment 2'!$B:$H,7,0)</f>
        <v>0</v>
      </c>
      <c r="E248" s="34">
        <f>VLOOKUP($B248,'Teva Payment 2'!$B:$H,7,0)</f>
        <v>0</v>
      </c>
      <c r="F248" s="35">
        <f t="shared" si="7"/>
        <v>0</v>
      </c>
    </row>
    <row r="249" spans="1:6">
      <c r="A249" s="7">
        <f t="shared" si="4"/>
        <v>246</v>
      </c>
      <c r="B249" s="18" t="s">
        <v>251</v>
      </c>
      <c r="C249" s="34">
        <f>VLOOKUP($B249,'CVS Payment 2'!$B:$H,7,0)</f>
        <v>6706.37</v>
      </c>
      <c r="D249" s="34">
        <f>VLOOKUP($B249,'Allergan Payment 2'!$B:$H,7,0)</f>
        <v>9754.34</v>
      </c>
      <c r="E249" s="34">
        <f>VLOOKUP($B249,'Teva Payment 2'!$B:$H,7,0)</f>
        <v>7701.76</v>
      </c>
      <c r="F249" s="35">
        <f t="shared" si="7"/>
        <v>24162.47</v>
      </c>
    </row>
    <row r="250" spans="1:6">
      <c r="A250" s="7">
        <f t="shared" si="4"/>
        <v>247</v>
      </c>
      <c r="B250" s="18" t="s">
        <v>252</v>
      </c>
      <c r="C250" s="34">
        <f>VLOOKUP($B250,'CVS Payment 2'!$B:$H,7,0)</f>
        <v>0</v>
      </c>
      <c r="D250" s="34">
        <f>VLOOKUP($B250,'Allergan Payment 2'!$B:$H,7,0)</f>
        <v>0</v>
      </c>
      <c r="E250" s="34">
        <f>VLOOKUP($B250,'Teva Payment 2'!$B:$H,7,0)</f>
        <v>0</v>
      </c>
      <c r="F250" s="35">
        <f t="shared" si="7"/>
        <v>0</v>
      </c>
    </row>
    <row r="251" spans="1:6">
      <c r="A251" s="7">
        <f t="shared" si="4"/>
        <v>248</v>
      </c>
      <c r="B251" s="18" t="s">
        <v>253</v>
      </c>
      <c r="C251" s="34">
        <f>VLOOKUP($B251,'CVS Payment 2'!$B:$H,7,0)</f>
        <v>0</v>
      </c>
      <c r="D251" s="34">
        <f>VLOOKUP($B251,'Allergan Payment 2'!$B:$H,7,0)</f>
        <v>0</v>
      </c>
      <c r="E251" s="34">
        <f>VLOOKUP($B251,'Teva Payment 2'!$B:$H,7,0)</f>
        <v>0</v>
      </c>
      <c r="F251" s="35">
        <f t="shared" si="7"/>
        <v>0</v>
      </c>
    </row>
    <row r="252" spans="1:6">
      <c r="A252" s="7">
        <f t="shared" si="4"/>
        <v>249</v>
      </c>
      <c r="B252" s="18" t="s">
        <v>254</v>
      </c>
      <c r="C252" s="34">
        <f>VLOOKUP($B252,'CVS Payment 2'!$B:$H,7,0)</f>
        <v>2071.12</v>
      </c>
      <c r="D252" s="34">
        <f>VLOOKUP($B252,'Allergan Payment 2'!$B:$H,7,0)</f>
        <v>3012.42</v>
      </c>
      <c r="E252" s="34">
        <f>VLOOKUP($B252,'Teva Payment 2'!$B:$H,7,0)</f>
        <v>2378.5300000000002</v>
      </c>
      <c r="F252" s="35">
        <f t="shared" si="7"/>
        <v>7462.07</v>
      </c>
    </row>
    <row r="253" spans="1:6">
      <c r="A253" s="7">
        <f t="shared" si="4"/>
        <v>250</v>
      </c>
      <c r="B253" s="18" t="s">
        <v>255</v>
      </c>
      <c r="C253" s="34">
        <f>VLOOKUP($B253,'CVS Payment 2'!$B:$H,7,0)</f>
        <v>858.34</v>
      </c>
      <c r="D253" s="34">
        <f>VLOOKUP($B253,'Allergan Payment 2'!$B:$H,7,0)</f>
        <v>1248.44</v>
      </c>
      <c r="E253" s="34">
        <f>VLOOKUP($B253,'Teva Payment 2'!$B:$H,7,0)</f>
        <v>985.73</v>
      </c>
      <c r="F253" s="35">
        <f t="shared" si="7"/>
        <v>3092.51</v>
      </c>
    </row>
    <row r="254" spans="1:6">
      <c r="A254" s="7">
        <f t="shared" si="4"/>
        <v>251</v>
      </c>
      <c r="B254" s="18" t="s">
        <v>256</v>
      </c>
      <c r="C254" s="34">
        <f>VLOOKUP($B254,'CVS Payment 2'!$B:$H,7,0)</f>
        <v>4204.33</v>
      </c>
      <c r="D254" s="34">
        <f>VLOOKUP($B254,'Allergan Payment 2'!$B:$H,7,0)</f>
        <v>6115.15</v>
      </c>
      <c r="E254" s="34">
        <f>VLOOKUP($B254,'Teva Payment 2'!$B:$H,7,0)</f>
        <v>4828.3599999999997</v>
      </c>
      <c r="F254" s="35">
        <f t="shared" si="7"/>
        <v>15147.84</v>
      </c>
    </row>
    <row r="255" spans="1:6">
      <c r="A255" s="7">
        <f t="shared" si="4"/>
        <v>252</v>
      </c>
      <c r="B255" s="18" t="s">
        <v>257</v>
      </c>
      <c r="C255" s="34">
        <f>VLOOKUP($B255,'CVS Payment 2'!$B:$H,7,0)</f>
        <v>14798.54</v>
      </c>
      <c r="D255" s="34">
        <f>VLOOKUP($B255,'Allergan Payment 2'!$B:$H,7,0)</f>
        <v>21524.31</v>
      </c>
      <c r="E255" s="34">
        <f>VLOOKUP($B255,'Teva Payment 2'!$B:$H,7,0)</f>
        <v>16995.009999999998</v>
      </c>
      <c r="F255" s="35">
        <f t="shared" si="7"/>
        <v>53317.86</v>
      </c>
    </row>
    <row r="256" spans="1:6">
      <c r="A256" s="7">
        <f t="shared" si="4"/>
        <v>253</v>
      </c>
      <c r="B256" s="18" t="s">
        <v>258</v>
      </c>
      <c r="C256" s="34">
        <f>VLOOKUP($B256,'CVS Payment 2'!$B:$H,7,0)</f>
        <v>0</v>
      </c>
      <c r="D256" s="34">
        <f>VLOOKUP($B256,'Allergan Payment 2'!$B:$H,7,0)</f>
        <v>0</v>
      </c>
      <c r="E256" s="34">
        <f>VLOOKUP($B256,'Teva Payment 2'!$B:$H,7,0)</f>
        <v>0</v>
      </c>
      <c r="F256" s="35">
        <f t="shared" si="7"/>
        <v>0</v>
      </c>
    </row>
    <row r="257" spans="1:6">
      <c r="A257" s="7">
        <f t="shared" si="4"/>
        <v>254</v>
      </c>
      <c r="B257" s="18" t="s">
        <v>259</v>
      </c>
      <c r="C257" s="34">
        <f>VLOOKUP($B257,'CVS Payment 2'!$B:$H,7,0)</f>
        <v>0</v>
      </c>
      <c r="D257" s="34">
        <f>VLOOKUP($B257,'Allergan Payment 2'!$B:$H,7,0)</f>
        <v>0</v>
      </c>
      <c r="E257" s="34">
        <f>VLOOKUP($B257,'Teva Payment 2'!$B:$H,7,0)</f>
        <v>0</v>
      </c>
      <c r="F257" s="35">
        <f t="shared" si="7"/>
        <v>0</v>
      </c>
    </row>
    <row r="258" spans="1:6">
      <c r="A258" s="7">
        <f t="shared" si="4"/>
        <v>255</v>
      </c>
      <c r="B258" s="18" t="s">
        <v>260</v>
      </c>
      <c r="C258" s="34">
        <f>VLOOKUP($B258,'CVS Payment 2'!$B:$H,7,0)</f>
        <v>2293.34</v>
      </c>
      <c r="D258" s="34">
        <f>VLOOKUP($B258,'Allergan Payment 2'!$B:$H,7,0)</f>
        <v>3335.64</v>
      </c>
      <c r="E258" s="34">
        <f>VLOOKUP($B258,'Teva Payment 2'!$B:$H,7,0)</f>
        <v>2633.73</v>
      </c>
      <c r="F258" s="35">
        <f t="shared" si="7"/>
        <v>8262.7099999999991</v>
      </c>
    </row>
    <row r="259" spans="1:6">
      <c r="A259" s="7">
        <f t="shared" si="4"/>
        <v>256</v>
      </c>
      <c r="B259" s="18" t="s">
        <v>261</v>
      </c>
      <c r="C259" s="34">
        <f>VLOOKUP($B259,'CVS Payment 2'!$B:$H,7,0)</f>
        <v>13589.83</v>
      </c>
      <c r="D259" s="34">
        <f>VLOOKUP($B259,'Allergan Payment 2'!$B:$H,7,0)</f>
        <v>19766.25</v>
      </c>
      <c r="E259" s="34">
        <f>VLOOKUP($B259,'Teva Payment 2'!$B:$H,7,0)</f>
        <v>15606.89</v>
      </c>
      <c r="F259" s="35">
        <f t="shared" si="7"/>
        <v>48962.97</v>
      </c>
    </row>
    <row r="260" spans="1:6">
      <c r="A260" s="7">
        <f t="shared" si="4"/>
        <v>257</v>
      </c>
      <c r="B260" s="18" t="s">
        <v>262</v>
      </c>
      <c r="C260" s="34">
        <f>VLOOKUP($B260,'CVS Payment 2'!$B:$H,7,0)</f>
        <v>1028.1199999999999</v>
      </c>
      <c r="D260" s="34">
        <f>VLOOKUP($B260,'Allergan Payment 2'!$B:$H,7,0)</f>
        <v>1495.39</v>
      </c>
      <c r="E260" s="34">
        <f>VLOOKUP($B260,'Teva Payment 2'!$B:$H,7,0)</f>
        <v>1180.72</v>
      </c>
      <c r="F260" s="35">
        <f t="shared" si="7"/>
        <v>3704.2300000000005</v>
      </c>
    </row>
    <row r="261" spans="1:6">
      <c r="A261" s="7">
        <f t="shared" si="4"/>
        <v>258</v>
      </c>
      <c r="B261" s="18" t="s">
        <v>263</v>
      </c>
      <c r="C261" s="34">
        <f>VLOOKUP($B261,'CVS Payment 2'!$B:$H,7,0)</f>
        <v>39213.870000000003</v>
      </c>
      <c r="D261" s="34">
        <f>VLOOKUP($B261,'Allergan Payment 2'!$B:$H,7,0)</f>
        <v>57036.11</v>
      </c>
      <c r="E261" s="34">
        <f>VLOOKUP($B261,'Teva Payment 2'!$B:$H,7,0)</f>
        <v>45034.16</v>
      </c>
      <c r="F261" s="35">
        <f t="shared" si="7"/>
        <v>141284.14000000001</v>
      </c>
    </row>
    <row r="262" spans="1:6">
      <c r="A262" s="7">
        <f t="shared" si="4"/>
        <v>259</v>
      </c>
      <c r="B262" s="18" t="s">
        <v>264</v>
      </c>
      <c r="C262" s="34">
        <f>VLOOKUP($B262,'CVS Payment 2'!$B:$H,7,0)</f>
        <v>1440.85</v>
      </c>
      <c r="D262" s="34">
        <f>VLOOKUP($B262,'Allergan Payment 2'!$B:$H,7,0)</f>
        <v>2095.69</v>
      </c>
      <c r="E262" s="34">
        <f>VLOOKUP($B262,'Teva Payment 2'!$B:$H,7,0)</f>
        <v>1654.7</v>
      </c>
      <c r="F262" s="35">
        <f t="shared" si="7"/>
        <v>5191.24</v>
      </c>
    </row>
    <row r="263" spans="1:6">
      <c r="A263" s="7">
        <f t="shared" si="4"/>
        <v>260</v>
      </c>
      <c r="B263" s="18" t="s">
        <v>265</v>
      </c>
      <c r="C263" s="34">
        <f>VLOOKUP($B263,'CVS Payment 2'!$B:$H,7,0)</f>
        <v>79343.039999999994</v>
      </c>
      <c r="D263" s="34">
        <f>VLOOKUP($B263,'Allergan Payment 2'!$B:$H,7,0)</f>
        <v>115403.51</v>
      </c>
      <c r="E263" s="34">
        <f>VLOOKUP($B263,'Teva Payment 2'!$B:$H,7,0)</f>
        <v>91119.47</v>
      </c>
      <c r="F263" s="35">
        <f t="shared" si="7"/>
        <v>285866.02</v>
      </c>
    </row>
    <row r="264" spans="1:6">
      <c r="A264" s="7">
        <f t="shared" si="4"/>
        <v>261</v>
      </c>
      <c r="B264" s="18" t="s">
        <v>266</v>
      </c>
      <c r="C264" s="34">
        <f>VLOOKUP($B264,'CVS Payment 2'!$B:$H,7,0)</f>
        <v>3894.38</v>
      </c>
      <c r="D264" s="34">
        <f>VLOOKUP($B264,'Allergan Payment 2'!$B:$H,7,0)</f>
        <v>5664.33</v>
      </c>
      <c r="E264" s="34">
        <f>VLOOKUP($B264,'Teva Payment 2'!$B:$H,7,0)</f>
        <v>4472.3999999999996</v>
      </c>
      <c r="F264" s="35">
        <f t="shared" si="7"/>
        <v>14031.109999999999</v>
      </c>
    </row>
    <row r="265" spans="1:6">
      <c r="A265" s="7">
        <f t="shared" si="4"/>
        <v>262</v>
      </c>
      <c r="B265" s="18" t="s">
        <v>267</v>
      </c>
      <c r="C265" s="34">
        <f>VLOOKUP($B265,'CVS Payment 2'!$B:$H,7,0)</f>
        <v>2797.7</v>
      </c>
      <c r="D265" s="34">
        <f>VLOOKUP($B265,'Allergan Payment 2'!$B:$H,7,0)</f>
        <v>4069.23</v>
      </c>
      <c r="E265" s="34">
        <f>VLOOKUP($B265,'Teva Payment 2'!$B:$H,7,0)</f>
        <v>3212.95</v>
      </c>
      <c r="F265" s="35">
        <f t="shared" ref="F265:F277" si="8">SUM(C265:E265)</f>
        <v>10079.880000000001</v>
      </c>
    </row>
    <row r="266" spans="1:6">
      <c r="A266" s="7">
        <f t="shared" si="4"/>
        <v>263</v>
      </c>
      <c r="B266" s="18" t="s">
        <v>268</v>
      </c>
      <c r="C266" s="34">
        <f>VLOOKUP($B266,'CVS Payment 2'!$B:$H,7,0)</f>
        <v>340107.14</v>
      </c>
      <c r="D266" s="34">
        <f>VLOOKUP($B266,'Allergan Payment 2'!$B:$H,7,0)</f>
        <v>494681.84</v>
      </c>
      <c r="E266" s="34">
        <f>VLOOKUP($B266,'Teva Payment 2'!$B:$H,7,0)</f>
        <v>390587.32</v>
      </c>
      <c r="F266" s="35">
        <f t="shared" si="8"/>
        <v>1225376.3</v>
      </c>
    </row>
    <row r="267" spans="1:6">
      <c r="A267" s="7">
        <f t="shared" si="4"/>
        <v>264</v>
      </c>
      <c r="B267" s="18" t="s">
        <v>269</v>
      </c>
      <c r="C267" s="34">
        <f>VLOOKUP($B267,'CVS Payment 2'!$B:$H,7,0)</f>
        <v>4671.8999999999996</v>
      </c>
      <c r="D267" s="34">
        <f>VLOOKUP($B267,'Allergan Payment 2'!$B:$H,7,0)</f>
        <v>6795.22</v>
      </c>
      <c r="E267" s="34">
        <f>VLOOKUP($B267,'Teva Payment 2'!$B:$H,7,0)</f>
        <v>5365.32</v>
      </c>
      <c r="F267" s="35">
        <f t="shared" si="8"/>
        <v>16832.439999999999</v>
      </c>
    </row>
    <row r="268" spans="1:6">
      <c r="A268" s="7">
        <f t="shared" si="4"/>
        <v>265</v>
      </c>
      <c r="B268" s="18" t="s">
        <v>270</v>
      </c>
      <c r="C268" s="34">
        <f>VLOOKUP($B268,'CVS Payment 2'!$B:$H,7,0)</f>
        <v>10890.33</v>
      </c>
      <c r="D268" s="34">
        <f>VLOOKUP($B268,'Allergan Payment 2'!$B:$H,7,0)</f>
        <v>15839.86</v>
      </c>
      <c r="E268" s="34">
        <f>VLOOKUP($B268,'Teva Payment 2'!$B:$H,7,0)</f>
        <v>12506.72</v>
      </c>
      <c r="F268" s="35">
        <f t="shared" si="8"/>
        <v>39236.910000000003</v>
      </c>
    </row>
    <row r="269" spans="1:6">
      <c r="A269" s="7">
        <f t="shared" si="4"/>
        <v>266</v>
      </c>
      <c r="B269" s="18" t="s">
        <v>271</v>
      </c>
      <c r="C269" s="34">
        <f>VLOOKUP($B269,'CVS Payment 2'!$B:$H,7,0)</f>
        <v>9972.94</v>
      </c>
      <c r="D269" s="34">
        <f>VLOOKUP($B269,'Allergan Payment 2'!$B:$H,7,0)</f>
        <v>14505.52</v>
      </c>
      <c r="E269" s="34">
        <f>VLOOKUP($B269,'Teva Payment 2'!$B:$H,7,0)</f>
        <v>11453.17</v>
      </c>
      <c r="F269" s="35">
        <f t="shared" si="8"/>
        <v>35931.629999999997</v>
      </c>
    </row>
    <row r="270" spans="1:6">
      <c r="A270" s="7">
        <f t="shared" si="4"/>
        <v>267</v>
      </c>
      <c r="B270" s="18" t="s">
        <v>272</v>
      </c>
      <c r="C270" s="34">
        <f>VLOOKUP($B270,'CVS Payment 2'!$B:$H,7,0)</f>
        <v>1042.8599999999999</v>
      </c>
      <c r="D270" s="34">
        <f>VLOOKUP($B270,'Allergan Payment 2'!$B:$H,7,0)</f>
        <v>1516.83</v>
      </c>
      <c r="E270" s="34">
        <f>VLOOKUP($B270,'Teva Payment 2'!$B:$H,7,0)</f>
        <v>1197.6500000000001</v>
      </c>
      <c r="F270" s="35">
        <f t="shared" si="8"/>
        <v>3757.3399999999997</v>
      </c>
    </row>
    <row r="271" spans="1:6">
      <c r="A271" s="7">
        <f t="shared" si="4"/>
        <v>268</v>
      </c>
      <c r="B271" s="18" t="s">
        <v>273</v>
      </c>
      <c r="C271" s="34">
        <f>VLOOKUP($B271,'CVS Payment 2'!$B:$H,7,0)</f>
        <v>658.07</v>
      </c>
      <c r="D271" s="34">
        <f>VLOOKUP($B271,'Allergan Payment 2'!$B:$H,7,0)</f>
        <v>957.15</v>
      </c>
      <c r="E271" s="34">
        <f>VLOOKUP($B271,'Teva Payment 2'!$B:$H,7,0)</f>
        <v>755.74</v>
      </c>
      <c r="F271" s="35">
        <f t="shared" si="8"/>
        <v>2370.96</v>
      </c>
    </row>
    <row r="272" spans="1:6">
      <c r="A272" s="7">
        <f t="shared" si="4"/>
        <v>269</v>
      </c>
      <c r="B272" s="18" t="s">
        <v>274</v>
      </c>
      <c r="C272" s="34">
        <f>VLOOKUP($B272,'CVS Payment 2'!$B:$H,7,0)</f>
        <v>1018.8</v>
      </c>
      <c r="D272" s="34">
        <f>VLOOKUP($B272,'Allergan Payment 2'!$B:$H,7,0)</f>
        <v>1481.83</v>
      </c>
      <c r="E272" s="34">
        <f>VLOOKUP($B272,'Teva Payment 2'!$B:$H,7,0)</f>
        <v>1170.02</v>
      </c>
      <c r="F272" s="35">
        <f t="shared" si="8"/>
        <v>3670.65</v>
      </c>
    </row>
    <row r="273" spans="1:6">
      <c r="A273" s="7">
        <f t="shared" si="4"/>
        <v>270</v>
      </c>
      <c r="B273" s="18" t="s">
        <v>275</v>
      </c>
      <c r="C273" s="34">
        <f>VLOOKUP($B273,'CVS Payment 2'!$B:$H,7,0)</f>
        <v>1739.97</v>
      </c>
      <c r="D273" s="34">
        <f>VLOOKUP($B273,'Allergan Payment 2'!$B:$H,7,0)</f>
        <v>2530.7600000000002</v>
      </c>
      <c r="E273" s="34">
        <f>VLOOKUP($B273,'Teva Payment 2'!$B:$H,7,0)</f>
        <v>1998.22</v>
      </c>
      <c r="F273" s="35">
        <f t="shared" si="8"/>
        <v>6268.9500000000007</v>
      </c>
    </row>
    <row r="274" spans="1:6">
      <c r="A274" s="7">
        <f t="shared" si="4"/>
        <v>271</v>
      </c>
      <c r="B274" s="18" t="s">
        <v>276</v>
      </c>
      <c r="C274" s="34">
        <f>VLOOKUP($B274,'CVS Payment 2'!$B:$H,7,0)</f>
        <v>4550.38</v>
      </c>
      <c r="D274" s="34">
        <f>VLOOKUP($B274,'Allergan Payment 2'!$B:$H,7,0)</f>
        <v>6618.48</v>
      </c>
      <c r="E274" s="34">
        <f>VLOOKUP($B274,'Teva Payment 2'!$B:$H,7,0)</f>
        <v>5225.7700000000004</v>
      </c>
      <c r="F274" s="35">
        <f t="shared" si="8"/>
        <v>16394.63</v>
      </c>
    </row>
    <row r="275" spans="1:6">
      <c r="A275" s="7">
        <f t="shared" si="4"/>
        <v>272</v>
      </c>
      <c r="B275" s="18" t="s">
        <v>277</v>
      </c>
      <c r="C275" s="34">
        <f>VLOOKUP($B275,'CVS Payment 2'!$B:$H,7,0)</f>
        <v>1031.03</v>
      </c>
      <c r="D275" s="34">
        <f>VLOOKUP($B275,'Allergan Payment 2'!$B:$H,7,0)</f>
        <v>1499.62</v>
      </c>
      <c r="E275" s="34">
        <f>VLOOKUP($B275,'Teva Payment 2'!$B:$H,7,0)</f>
        <v>1184.06</v>
      </c>
      <c r="F275" s="35">
        <f t="shared" si="8"/>
        <v>3714.7099999999996</v>
      </c>
    </row>
    <row r="276" spans="1:6">
      <c r="A276" s="7">
        <f t="shared" si="4"/>
        <v>273</v>
      </c>
      <c r="B276" s="18" t="s">
        <v>278</v>
      </c>
      <c r="C276" s="34">
        <f>VLOOKUP($B276,'CVS Payment 2'!$B:$H,7,0)</f>
        <v>1600.71</v>
      </c>
      <c r="D276" s="34">
        <f>VLOOKUP($B276,'Allergan Payment 2'!$B:$H,7,0)</f>
        <v>2328.2199999999998</v>
      </c>
      <c r="E276" s="34">
        <f>VLOOKUP($B276,'Teva Payment 2'!$B:$H,7,0)</f>
        <v>1838.3</v>
      </c>
      <c r="F276" s="35">
        <f t="shared" si="8"/>
        <v>5767.23</v>
      </c>
    </row>
    <row r="277" spans="1:6">
      <c r="A277" s="7">
        <f t="shared" si="4"/>
        <v>274</v>
      </c>
      <c r="B277" s="18" t="s">
        <v>279</v>
      </c>
      <c r="C277" s="34">
        <f>VLOOKUP($B277,'CVS Payment 2'!$B:$H,7,0)</f>
        <v>0</v>
      </c>
      <c r="D277" s="34">
        <f>VLOOKUP($B277,'Allergan Payment 2'!$B:$H,7,0)</f>
        <v>0</v>
      </c>
      <c r="E277" s="34">
        <f>VLOOKUP($B277,'Teva Payment 2'!$B:$H,7,0)</f>
        <v>0</v>
      </c>
      <c r="F277" s="35">
        <f t="shared" si="8"/>
        <v>0</v>
      </c>
    </row>
    <row r="278" spans="1:6">
      <c r="A278" s="4">
        <f>ROW()-3</f>
        <v>275</v>
      </c>
      <c r="B278" s="22" t="s">
        <v>280</v>
      </c>
      <c r="C278" s="35">
        <f>SUM(C4:C277)</f>
        <v>9186245.3800000008</v>
      </c>
      <c r="D278" s="35">
        <f>SUM(D4:D277)</f>
        <v>10589502.939999999</v>
      </c>
      <c r="E278" s="35">
        <f>SUM(E4:E277)</f>
        <v>9636267.9600000046</v>
      </c>
      <c r="F278" s="35">
        <f>SUM(F4:F277)</f>
        <v>29412016.280000005</v>
      </c>
    </row>
  </sheetData>
  <mergeCells count="1">
    <mergeCell ref="A2:F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280C-CA9E-48C0-A7BA-43D546B22DEB}">
  <sheetPr>
    <pageSetUpPr fitToPage="1"/>
  </sheetPr>
  <dimension ref="A1:R314"/>
  <sheetViews>
    <sheetView tabSelected="1" zoomScaleNormal="100" zoomScaleSheetLayoutView="80" workbookViewId="0">
      <pane ySplit="2" topLeftCell="A3" activePane="bottomLeft" state="frozen"/>
      <selection pane="bottomLeft" activeCell="S1" sqref="S1:S1048576"/>
      <selection sqref="A1:XFD1048576"/>
    </sheetView>
  </sheetViews>
  <sheetFormatPr defaultColWidth="9" defaultRowHeight="15.75"/>
  <cols>
    <col min="1" max="1" width="4.875" style="1" bestFit="1" customWidth="1"/>
    <col min="2" max="2" width="69.5" style="1" customWidth="1"/>
    <col min="3" max="11" width="16.625" style="1" customWidth="1"/>
    <col min="12" max="12" width="19.125" style="1" customWidth="1"/>
    <col min="13" max="17" width="1.875" style="1" customWidth="1"/>
    <col min="18" max="18" width="10.125" customWidth="1"/>
    <col min="19" max="16384" width="9" style="1"/>
  </cols>
  <sheetData>
    <row r="1" spans="1:17" ht="61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 ht="36.75" customHeight="1">
      <c r="A2" s="54" t="s">
        <v>281</v>
      </c>
      <c r="B2" s="54"/>
      <c r="C2" s="54"/>
      <c r="D2" s="54"/>
      <c r="E2" s="54"/>
      <c r="F2" s="54"/>
      <c r="G2" s="54"/>
    </row>
    <row r="3" spans="1:17" ht="15.75" customHeight="1">
      <c r="A3" s="55" t="s">
        <v>282</v>
      </c>
      <c r="B3" s="55"/>
      <c r="C3" s="55"/>
      <c r="D3" s="55"/>
      <c r="E3" s="55"/>
      <c r="F3" s="55"/>
      <c r="G3" s="55"/>
    </row>
    <row r="4" spans="1:17" ht="31.5">
      <c r="A4" s="3"/>
      <c r="B4" s="51"/>
      <c r="C4" s="51" t="s">
        <v>283</v>
      </c>
      <c r="D4" s="51" t="s">
        <v>284</v>
      </c>
      <c r="E4" s="51" t="s">
        <v>285</v>
      </c>
      <c r="F4" s="51" t="s">
        <v>286</v>
      </c>
      <c r="G4" s="51" t="s">
        <v>287</v>
      </c>
    </row>
    <row r="5" spans="1:17" ht="16.5" customHeight="1">
      <c r="A5" s="4" t="s">
        <v>288</v>
      </c>
      <c r="B5" s="6" t="s">
        <v>289</v>
      </c>
      <c r="C5" s="5">
        <v>9186245.384287158</v>
      </c>
      <c r="D5" s="61"/>
      <c r="E5" s="61"/>
      <c r="F5" s="61"/>
      <c r="G5" s="61"/>
    </row>
    <row r="6" spans="1:17">
      <c r="A6" s="7">
        <v>1</v>
      </c>
      <c r="B6" s="9" t="s">
        <v>290</v>
      </c>
      <c r="C6" s="8">
        <v>3052101.1142190425</v>
      </c>
      <c r="D6" s="61"/>
      <c r="E6" s="61"/>
      <c r="F6" s="61"/>
      <c r="G6" s="61"/>
    </row>
    <row r="7" spans="1:17">
      <c r="A7" s="7">
        <v>2</v>
      </c>
      <c r="B7" s="9" t="s">
        <v>291</v>
      </c>
      <c r="C7" s="8">
        <v>6134144.2700681156</v>
      </c>
      <c r="D7" s="61"/>
      <c r="E7" s="61"/>
      <c r="F7" s="61"/>
      <c r="G7" s="61"/>
    </row>
    <row r="8" spans="1:17" ht="34.5" customHeight="1">
      <c r="A8" s="7">
        <v>3</v>
      </c>
      <c r="B8" s="10" t="s">
        <v>292</v>
      </c>
      <c r="C8" s="8">
        <v>0</v>
      </c>
      <c r="D8" s="61"/>
      <c r="E8" s="61"/>
      <c r="F8" s="61"/>
      <c r="G8" s="61"/>
    </row>
    <row r="9" spans="1:17" ht="36" customHeight="1">
      <c r="A9" s="7">
        <v>4</v>
      </c>
      <c r="B9" s="10" t="s">
        <v>293</v>
      </c>
      <c r="C9" s="8">
        <v>0</v>
      </c>
      <c r="D9" s="61"/>
      <c r="E9" s="61"/>
      <c r="F9" s="61"/>
      <c r="G9" s="61"/>
    </row>
    <row r="10" spans="1:17">
      <c r="A10" s="7">
        <v>5</v>
      </c>
      <c r="B10" s="10" t="s">
        <v>294</v>
      </c>
      <c r="C10" s="8">
        <v>0</v>
      </c>
      <c r="D10" s="61"/>
      <c r="E10" s="61"/>
      <c r="F10" s="61"/>
      <c r="G10" s="61"/>
    </row>
    <row r="11" spans="1:17">
      <c r="A11" s="7">
        <v>6</v>
      </c>
      <c r="B11" s="9" t="s">
        <v>295</v>
      </c>
      <c r="C11" s="8">
        <v>0</v>
      </c>
      <c r="D11" s="61"/>
      <c r="E11" s="61"/>
      <c r="F11" s="61"/>
      <c r="G11" s="61"/>
    </row>
    <row r="12" spans="1:17" ht="15.75" customHeight="1">
      <c r="A12" s="4" t="s">
        <v>296</v>
      </c>
      <c r="B12" s="11" t="s">
        <v>297</v>
      </c>
      <c r="C12" s="62" t="s">
        <v>298</v>
      </c>
      <c r="D12" s="62"/>
      <c r="E12" s="62"/>
      <c r="F12" s="62"/>
      <c r="G12" s="62"/>
    </row>
    <row r="13" spans="1:17" ht="15.75" customHeight="1">
      <c r="A13" s="7">
        <v>1</v>
      </c>
      <c r="B13" s="12" t="s">
        <v>299</v>
      </c>
      <c r="C13" s="8">
        <v>4593122.7403772026</v>
      </c>
      <c r="D13" s="14"/>
      <c r="E13" s="14"/>
      <c r="F13" s="14"/>
      <c r="G13" s="14"/>
    </row>
    <row r="14" spans="1:17" ht="15.75" customHeight="1">
      <c r="A14" s="7" t="s">
        <v>300</v>
      </c>
      <c r="B14" s="12" t="s">
        <v>301</v>
      </c>
      <c r="C14" s="8">
        <v>-13779.37</v>
      </c>
      <c r="D14" s="14"/>
      <c r="E14" s="14"/>
      <c r="F14" s="14"/>
      <c r="G14" s="15">
        <v>13779.37</v>
      </c>
      <c r="J14" s="16"/>
      <c r="K14" s="16"/>
      <c r="L14" s="16"/>
    </row>
    <row r="15" spans="1:17" ht="15.75" customHeight="1">
      <c r="A15" s="7" t="s">
        <v>302</v>
      </c>
      <c r="B15" s="12" t="s">
        <v>303</v>
      </c>
      <c r="C15" s="8">
        <v>-1368580.09</v>
      </c>
      <c r="D15" s="14"/>
      <c r="E15" s="14"/>
      <c r="F15" s="14"/>
      <c r="G15" s="15">
        <v>1368580.09</v>
      </c>
      <c r="J15" s="16"/>
      <c r="K15" s="16"/>
      <c r="L15" s="16"/>
      <c r="M15" s="13"/>
      <c r="N15" s="13"/>
      <c r="O15" s="13"/>
      <c r="P15" s="13"/>
      <c r="Q15" s="13"/>
    </row>
    <row r="16" spans="1:17" ht="15.75" customHeight="1">
      <c r="A16" s="7" t="s">
        <v>304</v>
      </c>
      <c r="B16" s="12" t="s">
        <v>305</v>
      </c>
      <c r="C16" s="8">
        <v>-229656.13000000003</v>
      </c>
      <c r="D16" s="14"/>
      <c r="E16" s="14"/>
      <c r="F16" s="15">
        <v>205363.45</v>
      </c>
      <c r="G16" s="15">
        <v>24292.68</v>
      </c>
      <c r="J16" s="16"/>
      <c r="K16" s="16"/>
      <c r="L16" s="16"/>
    </row>
    <row r="17" spans="1:17" ht="15.75" customHeight="1">
      <c r="A17" s="7" t="s">
        <v>306</v>
      </c>
      <c r="B17" s="12" t="s">
        <v>307</v>
      </c>
      <c r="C17" s="8">
        <v>2981107.1503772028</v>
      </c>
      <c r="D17" s="17">
        <v>-4775.6903772028973</v>
      </c>
      <c r="E17" s="14"/>
      <c r="F17" s="15">
        <v>2976331.46</v>
      </c>
      <c r="G17" s="14"/>
      <c r="J17" s="16"/>
      <c r="K17" s="16"/>
      <c r="L17" s="16"/>
    </row>
    <row r="18" spans="1:17" ht="15.75" customHeight="1">
      <c r="A18" s="7">
        <v>2</v>
      </c>
      <c r="B18" s="12" t="s">
        <v>308</v>
      </c>
      <c r="C18" s="8">
        <v>4593122.6396228056</v>
      </c>
      <c r="D18" s="17">
        <v>4775.6903772028973</v>
      </c>
      <c r="E18" s="15">
        <v>4597898.3300000085</v>
      </c>
      <c r="F18" s="14"/>
      <c r="G18" s="14"/>
      <c r="J18" s="16"/>
      <c r="K18" s="16"/>
      <c r="L18" s="16"/>
    </row>
    <row r="19" spans="1:17">
      <c r="A19" s="63" t="s">
        <v>309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5"/>
    </row>
    <row r="20" spans="1:17" ht="31.5">
      <c r="A20" s="3"/>
      <c r="B20" s="50" t="s">
        <v>310</v>
      </c>
      <c r="C20" s="51" t="s">
        <v>311</v>
      </c>
      <c r="D20" s="51" t="s">
        <v>312</v>
      </c>
      <c r="E20" s="51" t="s">
        <v>313</v>
      </c>
      <c r="F20" s="51" t="s">
        <v>284</v>
      </c>
      <c r="G20" s="51" t="s">
        <v>314</v>
      </c>
      <c r="H20" s="51" t="s">
        <v>283</v>
      </c>
      <c r="I20" s="51" t="s">
        <v>315</v>
      </c>
      <c r="J20" s="51" t="s">
        <v>316</v>
      </c>
      <c r="K20" s="51" t="s">
        <v>317</v>
      </c>
      <c r="L20" s="51" t="s">
        <v>318</v>
      </c>
    </row>
    <row r="21" spans="1:17">
      <c r="A21" s="56" t="s">
        <v>319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7">
      <c r="A22" s="7">
        <v>1</v>
      </c>
      <c r="B22" s="18" t="s">
        <v>10</v>
      </c>
      <c r="C22" s="19">
        <v>3.3962666000000001E-4</v>
      </c>
      <c r="D22" s="8" t="s">
        <v>320</v>
      </c>
      <c r="E22" s="8">
        <v>1012.46</v>
      </c>
      <c r="F22" s="8">
        <v>0</v>
      </c>
      <c r="G22" s="8">
        <v>0</v>
      </c>
      <c r="H22" s="5">
        <v>1012.46</v>
      </c>
      <c r="I22" s="8" t="s">
        <v>320</v>
      </c>
      <c r="J22" s="20" t="s">
        <v>321</v>
      </c>
      <c r="K22" s="20" t="s">
        <v>321</v>
      </c>
      <c r="L22" s="8" t="s">
        <v>321</v>
      </c>
    </row>
    <row r="23" spans="1:17">
      <c r="A23" s="7">
        <v>2</v>
      </c>
      <c r="B23" s="18" t="s">
        <v>11</v>
      </c>
      <c r="C23" s="19">
        <v>9.3463012000000005E-4</v>
      </c>
      <c r="D23" s="8" t="s">
        <v>320</v>
      </c>
      <c r="E23" s="8">
        <v>2786.23</v>
      </c>
      <c r="F23" s="8">
        <v>0</v>
      </c>
      <c r="G23" s="8">
        <v>0</v>
      </c>
      <c r="H23" s="5">
        <v>2786.23</v>
      </c>
      <c r="I23" s="8" t="s">
        <v>322</v>
      </c>
      <c r="J23" s="20" t="s">
        <v>323</v>
      </c>
      <c r="K23" s="20" t="s">
        <v>324</v>
      </c>
      <c r="L23" s="8" t="s">
        <v>325</v>
      </c>
    </row>
    <row r="24" spans="1:17">
      <c r="A24" s="7">
        <v>3</v>
      </c>
      <c r="B24" s="18" t="s">
        <v>12</v>
      </c>
      <c r="C24" s="19">
        <v>8.7952616099999995E-4</v>
      </c>
      <c r="D24" s="8" t="s">
        <v>320</v>
      </c>
      <c r="E24" s="8">
        <v>2621.96</v>
      </c>
      <c r="F24" s="8">
        <v>0</v>
      </c>
      <c r="G24" s="8">
        <v>0</v>
      </c>
      <c r="H24" s="5">
        <v>2621.96</v>
      </c>
      <c r="I24" s="8" t="s">
        <v>322</v>
      </c>
      <c r="J24" s="20" t="s">
        <v>323</v>
      </c>
      <c r="K24" s="20" t="s">
        <v>326</v>
      </c>
      <c r="L24" s="8" t="s">
        <v>325</v>
      </c>
    </row>
    <row r="25" spans="1:17">
      <c r="A25" s="7">
        <v>4</v>
      </c>
      <c r="B25" s="18" t="s">
        <v>13</v>
      </c>
      <c r="C25" s="19">
        <v>4.616561194E-3</v>
      </c>
      <c r="D25" s="8" t="s">
        <v>320</v>
      </c>
      <c r="E25" s="8">
        <v>13762.46</v>
      </c>
      <c r="F25" s="8">
        <v>0</v>
      </c>
      <c r="G25" s="8">
        <v>0</v>
      </c>
      <c r="H25" s="5">
        <v>13762.46</v>
      </c>
      <c r="I25" s="8" t="s">
        <v>320</v>
      </c>
      <c r="J25" s="20" t="s">
        <v>321</v>
      </c>
      <c r="K25" s="20" t="s">
        <v>321</v>
      </c>
      <c r="L25" s="8" t="s">
        <v>321</v>
      </c>
    </row>
    <row r="26" spans="1:17">
      <c r="A26" s="7">
        <v>5</v>
      </c>
      <c r="B26" s="18" t="s">
        <v>14</v>
      </c>
      <c r="C26" s="19">
        <v>6.4220260899999998E-4</v>
      </c>
      <c r="D26" s="8" t="s">
        <v>320</v>
      </c>
      <c r="E26" s="8">
        <v>1914.47</v>
      </c>
      <c r="F26" s="8">
        <v>0</v>
      </c>
      <c r="G26" s="8">
        <v>0</v>
      </c>
      <c r="H26" s="5">
        <v>1914.47</v>
      </c>
      <c r="I26" s="8" t="s">
        <v>320</v>
      </c>
      <c r="J26" s="20" t="s">
        <v>321</v>
      </c>
      <c r="K26" s="20" t="s">
        <v>321</v>
      </c>
      <c r="L26" s="8" t="s">
        <v>321</v>
      </c>
    </row>
    <row r="27" spans="1:17">
      <c r="A27" s="7">
        <v>6</v>
      </c>
      <c r="B27" s="18" t="s">
        <v>15</v>
      </c>
      <c r="C27" s="19">
        <v>3.552568075E-3</v>
      </c>
      <c r="D27" s="8" t="s">
        <v>320</v>
      </c>
      <c r="E27" s="8">
        <v>10590.59</v>
      </c>
      <c r="F27" s="8">
        <v>0</v>
      </c>
      <c r="G27" s="8">
        <v>0</v>
      </c>
      <c r="H27" s="5">
        <v>10590.59</v>
      </c>
      <c r="I27" s="8" t="s">
        <v>322</v>
      </c>
      <c r="J27" s="20" t="s">
        <v>323</v>
      </c>
      <c r="K27" s="20" t="s">
        <v>327</v>
      </c>
      <c r="L27" s="8" t="s">
        <v>325</v>
      </c>
      <c r="M27" s="21"/>
      <c r="N27" s="21"/>
      <c r="O27" s="21"/>
      <c r="P27" s="21"/>
      <c r="Q27" s="21"/>
    </row>
    <row r="28" spans="1:17">
      <c r="A28" s="7">
        <v>7</v>
      </c>
      <c r="B28" s="18" t="s">
        <v>16</v>
      </c>
      <c r="C28" s="19">
        <v>1.5193823E-5</v>
      </c>
      <c r="D28" s="8" t="s">
        <v>322</v>
      </c>
      <c r="E28" s="8">
        <v>45.294413586006542</v>
      </c>
      <c r="F28" s="8">
        <v>-45.294413586006542</v>
      </c>
      <c r="G28" s="8">
        <v>0</v>
      </c>
      <c r="H28" s="5">
        <v>0</v>
      </c>
      <c r="I28" s="8" t="s">
        <v>320</v>
      </c>
      <c r="J28" s="20" t="s">
        <v>321</v>
      </c>
      <c r="K28" s="20" t="s">
        <v>321</v>
      </c>
      <c r="L28" s="8" t="s">
        <v>321</v>
      </c>
      <c r="M28" s="21"/>
      <c r="N28" s="21"/>
      <c r="O28" s="21"/>
      <c r="P28" s="21"/>
      <c r="Q28" s="21"/>
    </row>
    <row r="29" spans="1:17">
      <c r="A29" s="7">
        <v>8</v>
      </c>
      <c r="B29" s="18" t="s">
        <v>17</v>
      </c>
      <c r="C29" s="19">
        <v>2.7679777929999999E-3</v>
      </c>
      <c r="D29" s="8" t="s">
        <v>320</v>
      </c>
      <c r="E29" s="8">
        <v>8251.64</v>
      </c>
      <c r="F29" s="8">
        <v>0</v>
      </c>
      <c r="G29" s="8">
        <v>0</v>
      </c>
      <c r="H29" s="5">
        <v>8251.64</v>
      </c>
      <c r="I29" s="8" t="s">
        <v>320</v>
      </c>
      <c r="J29" s="20" t="s">
        <v>321</v>
      </c>
      <c r="K29" s="20" t="s">
        <v>321</v>
      </c>
      <c r="L29" s="8" t="s">
        <v>321</v>
      </c>
      <c r="M29" s="21"/>
      <c r="N29" s="21"/>
      <c r="O29" s="21"/>
      <c r="P29" s="21"/>
      <c r="Q29" s="21"/>
    </row>
    <row r="30" spans="1:17">
      <c r="A30" s="7">
        <v>9</v>
      </c>
      <c r="B30" s="18" t="s">
        <v>18</v>
      </c>
      <c r="C30" s="19">
        <v>2.6667265459999999E-3</v>
      </c>
      <c r="D30" s="8" t="s">
        <v>320</v>
      </c>
      <c r="E30" s="8">
        <v>7949.8</v>
      </c>
      <c r="F30" s="8">
        <v>0</v>
      </c>
      <c r="G30" s="8">
        <v>0</v>
      </c>
      <c r="H30" s="5">
        <v>7949.8</v>
      </c>
      <c r="I30" s="8" t="s">
        <v>322</v>
      </c>
      <c r="J30" s="20" t="s">
        <v>323</v>
      </c>
      <c r="K30" s="20" t="s">
        <v>328</v>
      </c>
      <c r="L30" s="8" t="s">
        <v>325</v>
      </c>
      <c r="M30" s="21"/>
      <c r="N30" s="21"/>
      <c r="O30" s="21"/>
      <c r="P30" s="21"/>
      <c r="Q30" s="21"/>
    </row>
    <row r="31" spans="1:17">
      <c r="A31" s="7">
        <v>10</v>
      </c>
      <c r="B31" s="18" t="s">
        <v>19</v>
      </c>
      <c r="C31" s="19">
        <v>1.805504891E-3</v>
      </c>
      <c r="D31" s="8" t="s">
        <v>320</v>
      </c>
      <c r="E31" s="8">
        <v>5382.4</v>
      </c>
      <c r="F31" s="8">
        <v>0</v>
      </c>
      <c r="G31" s="8">
        <v>0</v>
      </c>
      <c r="H31" s="5">
        <v>5382.4</v>
      </c>
      <c r="I31" s="8" t="s">
        <v>322</v>
      </c>
      <c r="J31" s="20" t="s">
        <v>323</v>
      </c>
      <c r="K31" s="20" t="s">
        <v>329</v>
      </c>
      <c r="L31" s="8" t="s">
        <v>325</v>
      </c>
      <c r="M31" s="21"/>
      <c r="N31" s="21"/>
      <c r="O31" s="21"/>
      <c r="P31" s="21"/>
      <c r="Q31" s="21"/>
    </row>
    <row r="32" spans="1:17">
      <c r="A32" s="7">
        <v>11</v>
      </c>
      <c r="B32" s="18" t="s">
        <v>20</v>
      </c>
      <c r="C32" s="19">
        <v>7.0325055600000005E-4</v>
      </c>
      <c r="D32" s="8" t="s">
        <v>320</v>
      </c>
      <c r="E32" s="8">
        <v>2096.4699999999998</v>
      </c>
      <c r="F32" s="8">
        <v>0</v>
      </c>
      <c r="G32" s="8">
        <v>0</v>
      </c>
      <c r="H32" s="5">
        <v>2096.4699999999998</v>
      </c>
      <c r="I32" s="8" t="s">
        <v>320</v>
      </c>
      <c r="J32" s="20" t="s">
        <v>321</v>
      </c>
      <c r="K32" s="20" t="s">
        <v>321</v>
      </c>
      <c r="L32" s="8" t="s">
        <v>321</v>
      </c>
      <c r="M32" s="21"/>
      <c r="N32" s="21"/>
      <c r="O32" s="21"/>
      <c r="P32" s="21"/>
      <c r="Q32" s="21"/>
    </row>
    <row r="33" spans="1:17">
      <c r="A33" s="7">
        <v>12</v>
      </c>
      <c r="B33" s="18" t="s">
        <v>21</v>
      </c>
      <c r="C33" s="19">
        <v>6.5282391999999995E-5</v>
      </c>
      <c r="D33" s="8" t="s">
        <v>322</v>
      </c>
      <c r="E33" s="8">
        <v>194.6138021439242</v>
      </c>
      <c r="F33" s="8">
        <v>-194.6138021439242</v>
      </c>
      <c r="G33" s="8">
        <v>0</v>
      </c>
      <c r="H33" s="5">
        <v>0</v>
      </c>
      <c r="I33" s="8" t="s">
        <v>320</v>
      </c>
      <c r="J33" s="20" t="s">
        <v>321</v>
      </c>
      <c r="K33" s="20" t="s">
        <v>321</v>
      </c>
      <c r="L33" s="8" t="s">
        <v>321</v>
      </c>
      <c r="M33" s="21"/>
      <c r="N33" s="21"/>
      <c r="O33" s="21"/>
      <c r="P33" s="21"/>
      <c r="Q33" s="21"/>
    </row>
    <row r="34" spans="1:17">
      <c r="A34" s="7">
        <v>13</v>
      </c>
      <c r="B34" s="18" t="s">
        <v>22</v>
      </c>
      <c r="C34" s="19">
        <v>8.3004606500000004E-4</v>
      </c>
      <c r="D34" s="8" t="s">
        <v>320</v>
      </c>
      <c r="E34" s="8">
        <v>2474.46</v>
      </c>
      <c r="F34" s="8">
        <v>0</v>
      </c>
      <c r="G34" s="8">
        <v>0</v>
      </c>
      <c r="H34" s="5">
        <v>2474.46</v>
      </c>
      <c r="I34" s="8" t="s">
        <v>322</v>
      </c>
      <c r="J34" s="20" t="s">
        <v>323</v>
      </c>
      <c r="K34" s="20" t="s">
        <v>330</v>
      </c>
      <c r="L34" s="8" t="s">
        <v>325</v>
      </c>
      <c r="M34" s="21"/>
      <c r="N34" s="21"/>
      <c r="O34" s="21"/>
      <c r="P34" s="21"/>
      <c r="Q34" s="21"/>
    </row>
    <row r="35" spans="1:17">
      <c r="A35" s="7">
        <v>14</v>
      </c>
      <c r="B35" s="18" t="s">
        <v>23</v>
      </c>
      <c r="C35" s="19">
        <v>2.5871914759999998E-3</v>
      </c>
      <c r="D35" s="8" t="s">
        <v>320</v>
      </c>
      <c r="E35" s="8">
        <v>7712.69</v>
      </c>
      <c r="F35" s="8">
        <v>0</v>
      </c>
      <c r="G35" s="8">
        <v>0</v>
      </c>
      <c r="H35" s="5">
        <v>7712.69</v>
      </c>
      <c r="I35" s="8" t="s">
        <v>320</v>
      </c>
      <c r="J35" s="20" t="s">
        <v>321</v>
      </c>
      <c r="K35" s="20" t="s">
        <v>321</v>
      </c>
      <c r="L35" s="8" t="s">
        <v>321</v>
      </c>
      <c r="M35" s="21"/>
      <c r="N35" s="21"/>
      <c r="O35" s="21"/>
      <c r="P35" s="21"/>
      <c r="Q35" s="21"/>
    </row>
    <row r="36" spans="1:17">
      <c r="A36" s="7">
        <v>15</v>
      </c>
      <c r="B36" s="18" t="s">
        <v>24</v>
      </c>
      <c r="C36" s="19">
        <v>3.21460332E-4</v>
      </c>
      <c r="D36" s="8" t="s">
        <v>320</v>
      </c>
      <c r="E36" s="8">
        <v>958.31</v>
      </c>
      <c r="F36" s="8">
        <v>0</v>
      </c>
      <c r="G36" s="8">
        <v>0</v>
      </c>
      <c r="H36" s="5">
        <v>958.31</v>
      </c>
      <c r="I36" s="8" t="s">
        <v>320</v>
      </c>
      <c r="J36" s="20" t="s">
        <v>321</v>
      </c>
      <c r="K36" s="20" t="s">
        <v>321</v>
      </c>
      <c r="L36" s="8" t="s">
        <v>321</v>
      </c>
      <c r="M36" s="21"/>
      <c r="N36" s="21"/>
      <c r="O36" s="21"/>
      <c r="P36" s="21"/>
      <c r="Q36" s="21"/>
    </row>
    <row r="37" spans="1:17">
      <c r="A37" s="7">
        <v>16</v>
      </c>
      <c r="B37" s="18" t="s">
        <v>25</v>
      </c>
      <c r="C37" s="19">
        <v>2.0458170569999999E-3</v>
      </c>
      <c r="D37" s="8" t="s">
        <v>320</v>
      </c>
      <c r="E37" s="8">
        <v>6098.8</v>
      </c>
      <c r="F37" s="8">
        <v>0</v>
      </c>
      <c r="G37" s="8">
        <v>0</v>
      </c>
      <c r="H37" s="5">
        <v>6098.8</v>
      </c>
      <c r="I37" s="8" t="s">
        <v>320</v>
      </c>
      <c r="J37" s="20" t="s">
        <v>321</v>
      </c>
      <c r="K37" s="20" t="s">
        <v>321</v>
      </c>
      <c r="L37" s="8" t="s">
        <v>321</v>
      </c>
      <c r="M37" s="21"/>
      <c r="N37" s="21"/>
      <c r="O37" s="21"/>
      <c r="P37" s="21"/>
      <c r="Q37" s="21"/>
    </row>
    <row r="38" spans="1:17">
      <c r="A38" s="7">
        <v>17</v>
      </c>
      <c r="B38" s="18" t="s">
        <v>26</v>
      </c>
      <c r="C38" s="19">
        <v>6.8586365399999998E-4</v>
      </c>
      <c r="D38" s="8" t="s">
        <v>320</v>
      </c>
      <c r="E38" s="8">
        <v>2044.63</v>
      </c>
      <c r="F38" s="8">
        <v>0</v>
      </c>
      <c r="G38" s="8">
        <v>0</v>
      </c>
      <c r="H38" s="5">
        <v>2044.63</v>
      </c>
      <c r="I38" s="8" t="s">
        <v>320</v>
      </c>
      <c r="J38" s="20" t="s">
        <v>321</v>
      </c>
      <c r="K38" s="20" t="s">
        <v>321</v>
      </c>
      <c r="L38" s="8" t="s">
        <v>321</v>
      </c>
      <c r="M38" s="21"/>
      <c r="N38" s="21"/>
      <c r="O38" s="21"/>
      <c r="P38" s="21"/>
      <c r="Q38" s="21"/>
    </row>
    <row r="39" spans="1:17">
      <c r="A39" s="7">
        <v>18</v>
      </c>
      <c r="B39" s="18" t="s">
        <v>27</v>
      </c>
      <c r="C39" s="19">
        <v>1.2330105690999999E-2</v>
      </c>
      <c r="D39" s="8" t="s">
        <v>320</v>
      </c>
      <c r="E39" s="8">
        <v>36757.370000000003</v>
      </c>
      <c r="F39" s="8">
        <v>0</v>
      </c>
      <c r="G39" s="8">
        <v>0</v>
      </c>
      <c r="H39" s="5">
        <v>36757.370000000003</v>
      </c>
      <c r="I39" s="8" t="s">
        <v>320</v>
      </c>
      <c r="J39" s="20" t="s">
        <v>321</v>
      </c>
      <c r="K39" s="20" t="s">
        <v>321</v>
      </c>
      <c r="L39" s="8" t="s">
        <v>321</v>
      </c>
      <c r="M39" s="21"/>
      <c r="N39" s="21"/>
      <c r="O39" s="21"/>
      <c r="P39" s="21"/>
      <c r="Q39" s="21"/>
    </row>
    <row r="40" spans="1:17">
      <c r="A40" s="7">
        <v>19</v>
      </c>
      <c r="B40" s="18" t="s">
        <v>28</v>
      </c>
      <c r="C40" s="19">
        <v>2.4654244200000001E-4</v>
      </c>
      <c r="D40" s="8" t="s">
        <v>320</v>
      </c>
      <c r="E40" s="8">
        <v>734.97</v>
      </c>
      <c r="F40" s="8">
        <v>0</v>
      </c>
      <c r="G40" s="8">
        <v>0</v>
      </c>
      <c r="H40" s="5">
        <v>734.97</v>
      </c>
      <c r="I40" s="8" t="s">
        <v>320</v>
      </c>
      <c r="J40" s="20" t="s">
        <v>321</v>
      </c>
      <c r="K40" s="20" t="s">
        <v>321</v>
      </c>
      <c r="L40" s="8" t="s">
        <v>321</v>
      </c>
      <c r="M40" s="21"/>
      <c r="N40" s="21"/>
      <c r="O40" s="21"/>
      <c r="P40" s="21"/>
      <c r="Q40" s="21"/>
    </row>
    <row r="41" spans="1:17">
      <c r="A41" s="7">
        <v>20</v>
      </c>
      <c r="B41" s="18" t="s">
        <v>29</v>
      </c>
      <c r="C41" s="19">
        <v>5.4211718499999997E-4</v>
      </c>
      <c r="D41" s="8" t="s">
        <v>320</v>
      </c>
      <c r="E41" s="8">
        <v>1616.11</v>
      </c>
      <c r="F41" s="8">
        <v>0</v>
      </c>
      <c r="G41" s="8">
        <v>0</v>
      </c>
      <c r="H41" s="5">
        <v>1616.11</v>
      </c>
      <c r="I41" s="8" t="s">
        <v>320</v>
      </c>
      <c r="J41" s="20" t="s">
        <v>321</v>
      </c>
      <c r="K41" s="20" t="s">
        <v>321</v>
      </c>
      <c r="L41" s="8" t="s">
        <v>321</v>
      </c>
      <c r="M41" s="21"/>
      <c r="N41" s="21"/>
      <c r="O41" s="21"/>
      <c r="P41" s="21"/>
      <c r="Q41" s="21"/>
    </row>
    <row r="42" spans="1:17">
      <c r="A42" s="7">
        <v>21</v>
      </c>
      <c r="B42" s="18" t="s">
        <v>30</v>
      </c>
      <c r="C42" s="19">
        <v>1.559709002E-3</v>
      </c>
      <c r="D42" s="8" t="s">
        <v>320</v>
      </c>
      <c r="E42" s="8">
        <v>4649.66</v>
      </c>
      <c r="F42" s="8">
        <v>0</v>
      </c>
      <c r="G42" s="8">
        <v>0</v>
      </c>
      <c r="H42" s="5">
        <v>4649.66</v>
      </c>
      <c r="I42" s="8" t="s">
        <v>322</v>
      </c>
      <c r="J42" s="20" t="s">
        <v>323</v>
      </c>
      <c r="K42" s="20" t="s">
        <v>331</v>
      </c>
      <c r="L42" s="8" t="s">
        <v>325</v>
      </c>
      <c r="M42" s="21"/>
      <c r="N42" s="21"/>
      <c r="O42" s="21"/>
      <c r="P42" s="21"/>
      <c r="Q42" s="21"/>
    </row>
    <row r="43" spans="1:17">
      <c r="A43" s="7">
        <v>22</v>
      </c>
      <c r="B43" s="18" t="s">
        <v>31</v>
      </c>
      <c r="C43" s="19">
        <v>2.14483383E-4</v>
      </c>
      <c r="D43" s="8" t="s">
        <v>320</v>
      </c>
      <c r="E43" s="8">
        <v>639.4</v>
      </c>
      <c r="F43" s="8">
        <v>0</v>
      </c>
      <c r="G43" s="8">
        <v>0</v>
      </c>
      <c r="H43" s="5">
        <v>639.4</v>
      </c>
      <c r="I43" s="8" t="s">
        <v>320</v>
      </c>
      <c r="J43" s="20" t="s">
        <v>321</v>
      </c>
      <c r="K43" s="20" t="s">
        <v>321</v>
      </c>
      <c r="L43" s="8" t="s">
        <v>321</v>
      </c>
      <c r="M43" s="21"/>
      <c r="N43" s="21"/>
      <c r="O43" s="21"/>
      <c r="P43" s="21"/>
      <c r="Q43" s="21"/>
    </row>
    <row r="44" spans="1:17">
      <c r="A44" s="7">
        <v>23</v>
      </c>
      <c r="B44" s="18" t="s">
        <v>32</v>
      </c>
      <c r="C44" s="19">
        <v>1.4353012865999999E-2</v>
      </c>
      <c r="D44" s="8" t="s">
        <v>320</v>
      </c>
      <c r="E44" s="8">
        <v>42787.87</v>
      </c>
      <c r="F44" s="8">
        <v>0</v>
      </c>
      <c r="G44" s="8">
        <v>383.61</v>
      </c>
      <c r="H44" s="5">
        <v>43171.48</v>
      </c>
      <c r="I44" s="8" t="s">
        <v>322</v>
      </c>
      <c r="J44" s="20" t="s">
        <v>323</v>
      </c>
      <c r="K44" s="20" t="s">
        <v>332</v>
      </c>
      <c r="L44" s="8" t="s">
        <v>325</v>
      </c>
      <c r="M44" s="21"/>
      <c r="N44" s="21"/>
      <c r="O44" s="21"/>
      <c r="P44" s="21"/>
      <c r="Q44" s="21"/>
    </row>
    <row r="45" spans="1:17">
      <c r="A45" s="7">
        <v>24</v>
      </c>
      <c r="B45" s="18" t="s">
        <v>33</v>
      </c>
      <c r="C45" s="19">
        <v>2.7489343200000002E-4</v>
      </c>
      <c r="D45" s="8" t="s">
        <v>320</v>
      </c>
      <c r="E45" s="8">
        <v>819.49</v>
      </c>
      <c r="F45" s="8">
        <v>0</v>
      </c>
      <c r="G45" s="8">
        <v>0</v>
      </c>
      <c r="H45" s="5">
        <v>819.49</v>
      </c>
      <c r="I45" s="8" t="s">
        <v>320</v>
      </c>
      <c r="J45" s="20" t="s">
        <v>321</v>
      </c>
      <c r="K45" s="20" t="s">
        <v>321</v>
      </c>
      <c r="L45" s="8" t="s">
        <v>321</v>
      </c>
      <c r="M45" s="21"/>
      <c r="N45" s="21"/>
      <c r="O45" s="21"/>
      <c r="P45" s="21"/>
      <c r="Q45" s="21"/>
    </row>
    <row r="46" spans="1:17">
      <c r="A46" s="7">
        <v>25</v>
      </c>
      <c r="B46" s="18" t="s">
        <v>34</v>
      </c>
      <c r="C46" s="19">
        <v>1.4644445100000001E-4</v>
      </c>
      <c r="D46" s="8" t="s">
        <v>320</v>
      </c>
      <c r="E46" s="8">
        <v>436.57</v>
      </c>
      <c r="F46" s="8">
        <v>0</v>
      </c>
      <c r="G46" s="8">
        <v>0</v>
      </c>
      <c r="H46" s="5">
        <v>436.57</v>
      </c>
      <c r="I46" s="8" t="s">
        <v>320</v>
      </c>
      <c r="J46" s="20" t="s">
        <v>321</v>
      </c>
      <c r="K46" s="20" t="s">
        <v>321</v>
      </c>
      <c r="L46" s="8" t="s">
        <v>321</v>
      </c>
      <c r="M46" s="21"/>
      <c r="N46" s="21"/>
      <c r="O46" s="21"/>
      <c r="P46" s="21"/>
      <c r="Q46" s="21"/>
    </row>
    <row r="47" spans="1:17">
      <c r="A47" s="7">
        <v>26</v>
      </c>
      <c r="B47" s="18" t="s">
        <v>35</v>
      </c>
      <c r="C47" s="19">
        <v>6.1607165100000005E-4</v>
      </c>
      <c r="D47" s="8" t="s">
        <v>320</v>
      </c>
      <c r="E47" s="8">
        <v>1836.58</v>
      </c>
      <c r="F47" s="8">
        <v>0</v>
      </c>
      <c r="G47" s="8">
        <v>0</v>
      </c>
      <c r="H47" s="5">
        <v>1836.58</v>
      </c>
      <c r="I47" s="8" t="s">
        <v>320</v>
      </c>
      <c r="J47" s="20" t="s">
        <v>321</v>
      </c>
      <c r="K47" s="20" t="s">
        <v>321</v>
      </c>
      <c r="L47" s="8" t="s">
        <v>321</v>
      </c>
      <c r="M47" s="21"/>
      <c r="N47" s="21"/>
      <c r="O47" s="21"/>
      <c r="P47" s="21"/>
      <c r="Q47" s="21"/>
    </row>
    <row r="48" spans="1:17">
      <c r="A48" s="7">
        <v>27</v>
      </c>
      <c r="B48" s="18" t="s">
        <v>36</v>
      </c>
      <c r="C48" s="19">
        <v>0</v>
      </c>
      <c r="D48" s="8" t="s">
        <v>322</v>
      </c>
      <c r="E48" s="8">
        <v>0</v>
      </c>
      <c r="F48" s="8">
        <v>0</v>
      </c>
      <c r="G48" s="8">
        <v>0</v>
      </c>
      <c r="H48" s="5">
        <v>0</v>
      </c>
      <c r="I48" s="8" t="s">
        <v>320</v>
      </c>
      <c r="J48" s="20" t="s">
        <v>321</v>
      </c>
      <c r="K48" s="20" t="s">
        <v>321</v>
      </c>
      <c r="L48" s="8" t="s">
        <v>321</v>
      </c>
      <c r="M48" s="21"/>
      <c r="N48" s="21"/>
      <c r="O48" s="21"/>
      <c r="P48" s="21"/>
      <c r="Q48" s="21"/>
    </row>
    <row r="49" spans="1:17">
      <c r="A49" s="7">
        <v>28</v>
      </c>
      <c r="B49" s="18" t="s">
        <v>37</v>
      </c>
      <c r="C49" s="19">
        <v>1.4314410399999999E-3</v>
      </c>
      <c r="D49" s="8" t="s">
        <v>320</v>
      </c>
      <c r="E49" s="8">
        <v>4267.28</v>
      </c>
      <c r="F49" s="8">
        <v>0</v>
      </c>
      <c r="G49" s="8">
        <v>0</v>
      </c>
      <c r="H49" s="5">
        <v>4267.28</v>
      </c>
      <c r="I49" s="8" t="s">
        <v>320</v>
      </c>
      <c r="J49" s="20" t="s">
        <v>321</v>
      </c>
      <c r="K49" s="20" t="s">
        <v>321</v>
      </c>
      <c r="L49" s="8" t="s">
        <v>321</v>
      </c>
      <c r="M49" s="21"/>
      <c r="N49" s="21"/>
      <c r="O49" s="21"/>
      <c r="P49" s="21"/>
      <c r="Q49" s="21"/>
    </row>
    <row r="50" spans="1:17">
      <c r="A50" s="7">
        <v>29</v>
      </c>
      <c r="B50" s="18" t="s">
        <v>38</v>
      </c>
      <c r="C50" s="19">
        <v>3.8230209659999999E-3</v>
      </c>
      <c r="D50" s="8" t="s">
        <v>320</v>
      </c>
      <c r="E50" s="8">
        <v>11396.83</v>
      </c>
      <c r="F50" s="8">
        <v>0</v>
      </c>
      <c r="G50" s="8">
        <v>0</v>
      </c>
      <c r="H50" s="5">
        <v>11396.83</v>
      </c>
      <c r="I50" s="8" t="s">
        <v>322</v>
      </c>
      <c r="J50" s="20" t="s">
        <v>323</v>
      </c>
      <c r="K50" s="20" t="s">
        <v>333</v>
      </c>
      <c r="L50" s="8" t="s">
        <v>325</v>
      </c>
      <c r="M50" s="21"/>
      <c r="N50" s="21"/>
      <c r="O50" s="21"/>
      <c r="P50" s="21"/>
      <c r="Q50" s="21"/>
    </row>
    <row r="51" spans="1:17">
      <c r="A51" s="7">
        <v>30</v>
      </c>
      <c r="B51" s="18" t="s">
        <v>39</v>
      </c>
      <c r="C51" s="19">
        <v>1.7834819900000001E-4</v>
      </c>
      <c r="D51" s="8" t="s">
        <v>320</v>
      </c>
      <c r="E51" s="8">
        <v>531.67999999999995</v>
      </c>
      <c r="F51" s="8">
        <v>0</v>
      </c>
      <c r="G51" s="8">
        <v>0</v>
      </c>
      <c r="H51" s="5">
        <v>531.67999999999995</v>
      </c>
      <c r="I51" s="8" t="s">
        <v>320</v>
      </c>
      <c r="J51" s="20" t="s">
        <v>321</v>
      </c>
      <c r="K51" s="20" t="s">
        <v>321</v>
      </c>
      <c r="L51" s="8" t="s">
        <v>321</v>
      </c>
      <c r="M51" s="21"/>
      <c r="N51" s="21"/>
      <c r="O51" s="21"/>
      <c r="P51" s="21"/>
      <c r="Q51" s="21"/>
    </row>
    <row r="52" spans="1:17">
      <c r="A52" s="7">
        <v>31</v>
      </c>
      <c r="B52" s="18" t="s">
        <v>40</v>
      </c>
      <c r="C52" s="19">
        <v>6.0493410000000003E-6</v>
      </c>
      <c r="D52" s="8" t="s">
        <v>322</v>
      </c>
      <c r="E52" s="8">
        <v>18.033733391312143</v>
      </c>
      <c r="F52" s="8">
        <v>-18.033733391312143</v>
      </c>
      <c r="G52" s="8">
        <v>0</v>
      </c>
      <c r="H52" s="5">
        <v>0</v>
      </c>
      <c r="I52" s="8" t="s">
        <v>320</v>
      </c>
      <c r="J52" s="20" t="s">
        <v>321</v>
      </c>
      <c r="K52" s="20" t="s">
        <v>321</v>
      </c>
      <c r="L52" s="8" t="s">
        <v>321</v>
      </c>
      <c r="M52" s="21"/>
      <c r="N52" s="21"/>
      <c r="O52" s="21"/>
      <c r="P52" s="21"/>
      <c r="Q52" s="21"/>
    </row>
    <row r="53" spans="1:17">
      <c r="A53" s="7">
        <v>32</v>
      </c>
      <c r="B53" s="18" t="s">
        <v>41</v>
      </c>
      <c r="C53" s="19">
        <v>6.1860133600000005E-4</v>
      </c>
      <c r="D53" s="8" t="s">
        <v>320</v>
      </c>
      <c r="E53" s="8">
        <v>1844.12</v>
      </c>
      <c r="F53" s="8">
        <v>0</v>
      </c>
      <c r="G53" s="8">
        <v>0</v>
      </c>
      <c r="H53" s="5">
        <v>1844.12</v>
      </c>
      <c r="I53" s="8" t="s">
        <v>320</v>
      </c>
      <c r="J53" s="20" t="s">
        <v>321</v>
      </c>
      <c r="K53" s="20" t="s">
        <v>321</v>
      </c>
      <c r="L53" s="8" t="s">
        <v>321</v>
      </c>
      <c r="M53" s="21"/>
      <c r="N53" s="21"/>
      <c r="O53" s="21"/>
      <c r="P53" s="21"/>
      <c r="Q53" s="21"/>
    </row>
    <row r="54" spans="1:17">
      <c r="A54" s="7">
        <v>33</v>
      </c>
      <c r="B54" s="18" t="s">
        <v>42</v>
      </c>
      <c r="C54" s="19">
        <v>1.98287415E-4</v>
      </c>
      <c r="D54" s="8" t="s">
        <v>320</v>
      </c>
      <c r="E54" s="8">
        <v>591.12</v>
      </c>
      <c r="F54" s="8">
        <v>0</v>
      </c>
      <c r="G54" s="8">
        <v>0</v>
      </c>
      <c r="H54" s="5">
        <v>591.12</v>
      </c>
      <c r="I54" s="8" t="s">
        <v>320</v>
      </c>
      <c r="J54" s="20" t="s">
        <v>321</v>
      </c>
      <c r="K54" s="20" t="s">
        <v>321</v>
      </c>
      <c r="L54" s="8" t="s">
        <v>321</v>
      </c>
      <c r="M54" s="21"/>
      <c r="N54" s="21"/>
      <c r="O54" s="21"/>
      <c r="P54" s="21"/>
      <c r="Q54" s="21"/>
    </row>
    <row r="55" spans="1:17">
      <c r="A55" s="7">
        <v>34</v>
      </c>
      <c r="B55" s="18" t="s">
        <v>43</v>
      </c>
      <c r="C55" s="19">
        <v>5.9285718400000004E-4</v>
      </c>
      <c r="D55" s="8" t="s">
        <v>320</v>
      </c>
      <c r="E55" s="8">
        <v>1767.37</v>
      </c>
      <c r="F55" s="8">
        <v>0</v>
      </c>
      <c r="G55" s="8">
        <v>0</v>
      </c>
      <c r="H55" s="5">
        <v>1767.37</v>
      </c>
      <c r="I55" s="8" t="s">
        <v>320</v>
      </c>
      <c r="J55" s="20" t="s">
        <v>321</v>
      </c>
      <c r="K55" s="20" t="s">
        <v>321</v>
      </c>
      <c r="L55" s="8" t="s">
        <v>321</v>
      </c>
      <c r="M55" s="21"/>
      <c r="N55" s="21"/>
      <c r="O55" s="21"/>
      <c r="P55" s="21"/>
      <c r="Q55" s="21"/>
    </row>
    <row r="56" spans="1:17">
      <c r="A56" s="7">
        <v>35</v>
      </c>
      <c r="B56" s="18" t="s">
        <v>44</v>
      </c>
      <c r="C56" s="19">
        <v>2.7577830000000001E-5</v>
      </c>
      <c r="D56" s="8" t="s">
        <v>322</v>
      </c>
      <c r="E56" s="8">
        <v>82.212464751272861</v>
      </c>
      <c r="F56" s="8">
        <v>-82.212464751272861</v>
      </c>
      <c r="G56" s="8">
        <v>0</v>
      </c>
      <c r="H56" s="5">
        <v>0</v>
      </c>
      <c r="I56" s="8" t="s">
        <v>320</v>
      </c>
      <c r="J56" s="20" t="s">
        <v>321</v>
      </c>
      <c r="K56" s="20" t="s">
        <v>321</v>
      </c>
      <c r="L56" s="8" t="s">
        <v>321</v>
      </c>
      <c r="M56" s="21"/>
      <c r="N56" s="21"/>
      <c r="O56" s="21"/>
      <c r="P56" s="21"/>
      <c r="Q56" s="21"/>
    </row>
    <row r="57" spans="1:17">
      <c r="A57" s="7">
        <v>36</v>
      </c>
      <c r="B57" s="18" t="s">
        <v>45</v>
      </c>
      <c r="C57" s="19">
        <v>1.8505476605000001E-2</v>
      </c>
      <c r="D57" s="8" t="s">
        <v>320</v>
      </c>
      <c r="E57" s="8">
        <v>55166.81</v>
      </c>
      <c r="F57" s="8">
        <v>0</v>
      </c>
      <c r="G57" s="8">
        <v>0</v>
      </c>
      <c r="H57" s="5">
        <v>55166.81</v>
      </c>
      <c r="I57" s="8" t="s">
        <v>322</v>
      </c>
      <c r="J57" s="20" t="s">
        <v>323</v>
      </c>
      <c r="K57" s="20" t="s">
        <v>334</v>
      </c>
      <c r="L57" s="8" t="s">
        <v>325</v>
      </c>
      <c r="M57" s="21"/>
      <c r="N57" s="21"/>
      <c r="O57" s="21"/>
      <c r="P57" s="21"/>
      <c r="Q57" s="21"/>
    </row>
    <row r="58" spans="1:17">
      <c r="A58" s="7">
        <v>37</v>
      </c>
      <c r="B58" s="18" t="s">
        <v>46</v>
      </c>
      <c r="C58" s="19">
        <v>3.3093394999999997E-5</v>
      </c>
      <c r="D58" s="8" t="s">
        <v>322</v>
      </c>
      <c r="E58" s="8">
        <v>98.654954720420321</v>
      </c>
      <c r="F58" s="8">
        <v>-98.654954720420321</v>
      </c>
      <c r="G58" s="8">
        <v>0</v>
      </c>
      <c r="H58" s="5">
        <v>0</v>
      </c>
      <c r="I58" s="8" t="s">
        <v>320</v>
      </c>
      <c r="J58" s="20" t="s">
        <v>321</v>
      </c>
      <c r="K58" s="20" t="s">
        <v>321</v>
      </c>
      <c r="L58" s="8" t="s">
        <v>321</v>
      </c>
      <c r="M58" s="21"/>
      <c r="N58" s="21"/>
      <c r="O58" s="21"/>
      <c r="P58" s="21"/>
      <c r="Q58" s="21"/>
    </row>
    <row r="59" spans="1:17">
      <c r="A59" s="7">
        <v>38</v>
      </c>
      <c r="B59" s="18" t="s">
        <v>47</v>
      </c>
      <c r="C59" s="19">
        <v>2.6353816719999999E-3</v>
      </c>
      <c r="D59" s="8" t="s">
        <v>320</v>
      </c>
      <c r="E59" s="8">
        <v>7856.36</v>
      </c>
      <c r="F59" s="8">
        <v>0</v>
      </c>
      <c r="G59" s="8">
        <v>0</v>
      </c>
      <c r="H59" s="5">
        <v>7856.36</v>
      </c>
      <c r="I59" s="8" t="s">
        <v>322</v>
      </c>
      <c r="J59" s="20" t="s">
        <v>323</v>
      </c>
      <c r="K59" s="20" t="s">
        <v>335</v>
      </c>
      <c r="L59" s="8" t="s">
        <v>325</v>
      </c>
      <c r="M59" s="21"/>
      <c r="N59" s="21"/>
      <c r="O59" s="21"/>
      <c r="P59" s="21"/>
      <c r="Q59" s="21"/>
    </row>
    <row r="60" spans="1:17">
      <c r="A60" s="7">
        <v>39</v>
      </c>
      <c r="B60" s="18" t="s">
        <v>48</v>
      </c>
      <c r="C60" s="19">
        <v>1.2118635E-4</v>
      </c>
      <c r="D60" s="8" t="s">
        <v>320</v>
      </c>
      <c r="E60" s="8">
        <v>361.27</v>
      </c>
      <c r="F60" s="8">
        <v>0</v>
      </c>
      <c r="G60" s="8">
        <v>0</v>
      </c>
      <c r="H60" s="5">
        <v>361.27</v>
      </c>
      <c r="I60" s="8" t="s">
        <v>320</v>
      </c>
      <c r="J60" s="20" t="s">
        <v>321</v>
      </c>
      <c r="K60" s="20" t="s">
        <v>321</v>
      </c>
      <c r="L60" s="8" t="s">
        <v>321</v>
      </c>
      <c r="M60" s="21"/>
      <c r="N60" s="21"/>
      <c r="O60" s="21"/>
      <c r="P60" s="21"/>
      <c r="Q60" s="21"/>
    </row>
    <row r="61" spans="1:17">
      <c r="A61" s="7">
        <v>40</v>
      </c>
      <c r="B61" s="18" t="s">
        <v>49</v>
      </c>
      <c r="C61" s="19">
        <v>4.1274553919999997E-3</v>
      </c>
      <c r="D61" s="8" t="s">
        <v>320</v>
      </c>
      <c r="E61" s="8">
        <v>12304.39</v>
      </c>
      <c r="F61" s="8">
        <v>0</v>
      </c>
      <c r="G61" s="8">
        <v>0</v>
      </c>
      <c r="H61" s="5">
        <v>12304.39</v>
      </c>
      <c r="I61" s="8" t="s">
        <v>322</v>
      </c>
      <c r="J61" s="20" t="s">
        <v>323</v>
      </c>
      <c r="K61" s="20" t="s">
        <v>336</v>
      </c>
      <c r="L61" s="8" t="s">
        <v>325</v>
      </c>
      <c r="M61" s="21"/>
      <c r="N61" s="21"/>
      <c r="O61" s="21"/>
      <c r="P61" s="21"/>
      <c r="Q61" s="21"/>
    </row>
    <row r="62" spans="1:17">
      <c r="A62" s="7">
        <v>41</v>
      </c>
      <c r="B62" s="18" t="s">
        <v>50</v>
      </c>
      <c r="C62" s="19">
        <v>2.1428580409999999E-3</v>
      </c>
      <c r="D62" s="8" t="s">
        <v>320</v>
      </c>
      <c r="E62" s="8">
        <v>6388.09</v>
      </c>
      <c r="F62" s="8">
        <v>0</v>
      </c>
      <c r="G62" s="8">
        <v>0</v>
      </c>
      <c r="H62" s="5">
        <v>6388.09</v>
      </c>
      <c r="I62" s="8" t="s">
        <v>322</v>
      </c>
      <c r="J62" s="20" t="s">
        <v>323</v>
      </c>
      <c r="K62" s="20" t="s">
        <v>337</v>
      </c>
      <c r="L62" s="8" t="s">
        <v>325</v>
      </c>
      <c r="M62" s="21"/>
      <c r="N62" s="21"/>
      <c r="O62" s="21"/>
      <c r="P62" s="21"/>
      <c r="Q62" s="21"/>
    </row>
    <row r="63" spans="1:17">
      <c r="A63" s="7">
        <v>42</v>
      </c>
      <c r="B63" s="18" t="s">
        <v>51</v>
      </c>
      <c r="C63" s="19">
        <v>3.167238809E-3</v>
      </c>
      <c r="D63" s="8" t="s">
        <v>320</v>
      </c>
      <c r="E63" s="8">
        <v>9441.8799999999992</v>
      </c>
      <c r="F63" s="8">
        <v>0</v>
      </c>
      <c r="G63" s="8">
        <v>0</v>
      </c>
      <c r="H63" s="5">
        <v>9441.8799999999992</v>
      </c>
      <c r="I63" s="8" t="s">
        <v>320</v>
      </c>
      <c r="J63" s="20" t="s">
        <v>321</v>
      </c>
      <c r="K63" s="20" t="s">
        <v>321</v>
      </c>
      <c r="L63" s="8" t="s">
        <v>321</v>
      </c>
      <c r="M63" s="21"/>
      <c r="N63" s="21"/>
      <c r="O63" s="21"/>
      <c r="P63" s="21"/>
      <c r="Q63" s="21"/>
    </row>
    <row r="64" spans="1:17">
      <c r="A64" s="7">
        <v>43</v>
      </c>
      <c r="B64" s="18" t="s">
        <v>52</v>
      </c>
      <c r="C64" s="19">
        <v>1.262511644E-3</v>
      </c>
      <c r="D64" s="8" t="s">
        <v>320</v>
      </c>
      <c r="E64" s="8">
        <v>3763.68</v>
      </c>
      <c r="F64" s="8">
        <v>0</v>
      </c>
      <c r="G64" s="8">
        <v>0</v>
      </c>
      <c r="H64" s="5">
        <v>3763.68</v>
      </c>
      <c r="I64" s="8" t="s">
        <v>320</v>
      </c>
      <c r="J64" s="20" t="s">
        <v>321</v>
      </c>
      <c r="K64" s="20" t="s">
        <v>321</v>
      </c>
      <c r="L64" s="8" t="s">
        <v>321</v>
      </c>
      <c r="M64" s="21"/>
      <c r="N64" s="21"/>
      <c r="O64" s="21"/>
      <c r="P64" s="21"/>
      <c r="Q64" s="21"/>
    </row>
    <row r="65" spans="1:17">
      <c r="A65" s="7">
        <v>44</v>
      </c>
      <c r="B65" s="18" t="s">
        <v>53</v>
      </c>
      <c r="C65" s="19">
        <v>2.680205692E-3</v>
      </c>
      <c r="D65" s="8" t="s">
        <v>320</v>
      </c>
      <c r="E65" s="8">
        <v>7989.98</v>
      </c>
      <c r="F65" s="8">
        <v>0</v>
      </c>
      <c r="G65" s="8">
        <v>0</v>
      </c>
      <c r="H65" s="5">
        <v>7989.98</v>
      </c>
      <c r="I65" s="8" t="s">
        <v>322</v>
      </c>
      <c r="J65" s="20" t="s">
        <v>323</v>
      </c>
      <c r="K65" s="20" t="s">
        <v>338</v>
      </c>
      <c r="L65" s="8" t="s">
        <v>325</v>
      </c>
      <c r="M65" s="21"/>
      <c r="N65" s="21"/>
      <c r="O65" s="21"/>
      <c r="P65" s="21"/>
      <c r="Q65" s="21"/>
    </row>
    <row r="66" spans="1:17">
      <c r="A66" s="7">
        <v>45</v>
      </c>
      <c r="B66" s="18" t="s">
        <v>54</v>
      </c>
      <c r="C66" s="19">
        <v>2.799817433E-3</v>
      </c>
      <c r="D66" s="8" t="s">
        <v>320</v>
      </c>
      <c r="E66" s="8">
        <v>8346.56</v>
      </c>
      <c r="F66" s="8">
        <v>0</v>
      </c>
      <c r="G66" s="8">
        <v>0</v>
      </c>
      <c r="H66" s="5">
        <v>8346.56</v>
      </c>
      <c r="I66" s="8" t="s">
        <v>320</v>
      </c>
      <c r="J66" s="20" t="s">
        <v>321</v>
      </c>
      <c r="K66" s="20" t="s">
        <v>321</v>
      </c>
      <c r="L66" s="8" t="s">
        <v>321</v>
      </c>
      <c r="M66" s="21"/>
      <c r="N66" s="21"/>
      <c r="O66" s="21"/>
      <c r="P66" s="21"/>
      <c r="Q66" s="21"/>
    </row>
    <row r="67" spans="1:17">
      <c r="A67" s="7">
        <v>46</v>
      </c>
      <c r="B67" s="18" t="s">
        <v>55</v>
      </c>
      <c r="C67" s="19">
        <v>1.3949733200000001E-4</v>
      </c>
      <c r="D67" s="8" t="s">
        <v>320</v>
      </c>
      <c r="E67" s="8">
        <v>415.86</v>
      </c>
      <c r="F67" s="8">
        <v>0</v>
      </c>
      <c r="G67" s="8">
        <v>0</v>
      </c>
      <c r="H67" s="5">
        <v>415.86</v>
      </c>
      <c r="I67" s="8" t="s">
        <v>320</v>
      </c>
      <c r="J67" s="20" t="s">
        <v>321</v>
      </c>
      <c r="K67" s="20" t="s">
        <v>321</v>
      </c>
      <c r="L67" s="8" t="s">
        <v>321</v>
      </c>
      <c r="M67" s="21"/>
      <c r="N67" s="21"/>
      <c r="O67" s="21"/>
      <c r="P67" s="21"/>
      <c r="Q67" s="21"/>
    </row>
    <row r="68" spans="1:17">
      <c r="A68" s="7">
        <v>47</v>
      </c>
      <c r="B68" s="18" t="s">
        <v>56</v>
      </c>
      <c r="C68" s="19">
        <v>6.5243179430000001E-3</v>
      </c>
      <c r="D68" s="8" t="s">
        <v>320</v>
      </c>
      <c r="E68" s="8">
        <v>19449.689999999999</v>
      </c>
      <c r="F68" s="8">
        <v>0</v>
      </c>
      <c r="G68" s="8">
        <v>0</v>
      </c>
      <c r="H68" s="5">
        <v>19449.689999999999</v>
      </c>
      <c r="I68" s="8" t="s">
        <v>322</v>
      </c>
      <c r="J68" s="20" t="s">
        <v>323</v>
      </c>
      <c r="K68" s="20" t="s">
        <v>339</v>
      </c>
      <c r="L68" s="8" t="s">
        <v>325</v>
      </c>
      <c r="M68" s="21"/>
      <c r="N68" s="21"/>
      <c r="O68" s="21"/>
      <c r="P68" s="21"/>
      <c r="Q68" s="21"/>
    </row>
    <row r="69" spans="1:17">
      <c r="A69" s="7">
        <v>48</v>
      </c>
      <c r="B69" s="18" t="s">
        <v>57</v>
      </c>
      <c r="C69" s="19">
        <v>5.4026690119999997E-3</v>
      </c>
      <c r="D69" s="8" t="s">
        <v>320</v>
      </c>
      <c r="E69" s="8">
        <v>16105.93</v>
      </c>
      <c r="F69" s="8">
        <v>0</v>
      </c>
      <c r="G69" s="8">
        <v>0</v>
      </c>
      <c r="H69" s="5">
        <v>16105.93</v>
      </c>
      <c r="I69" s="8" t="s">
        <v>322</v>
      </c>
      <c r="J69" s="20" t="s">
        <v>323</v>
      </c>
      <c r="K69" s="20" t="s">
        <v>340</v>
      </c>
      <c r="L69" s="8" t="s">
        <v>325</v>
      </c>
      <c r="M69" s="21"/>
      <c r="N69" s="21"/>
      <c r="O69" s="21"/>
      <c r="P69" s="21"/>
      <c r="Q69" s="21"/>
    </row>
    <row r="70" spans="1:17">
      <c r="A70" s="7">
        <v>49</v>
      </c>
      <c r="B70" s="18" t="s">
        <v>58</v>
      </c>
      <c r="C70" s="19">
        <v>7.7283576999999997E-5</v>
      </c>
      <c r="D70" s="8" t="s">
        <v>322</v>
      </c>
      <c r="E70" s="8">
        <v>230.39061992784718</v>
      </c>
      <c r="F70" s="8">
        <v>-230.39061992784718</v>
      </c>
      <c r="G70" s="8">
        <v>0</v>
      </c>
      <c r="H70" s="5">
        <v>0</v>
      </c>
      <c r="I70" s="8" t="s">
        <v>320</v>
      </c>
      <c r="J70" s="20" t="s">
        <v>321</v>
      </c>
      <c r="K70" s="20" t="s">
        <v>321</v>
      </c>
      <c r="L70" s="8" t="s">
        <v>321</v>
      </c>
      <c r="M70" s="21"/>
      <c r="N70" s="21"/>
      <c r="O70" s="21"/>
      <c r="P70" s="21"/>
      <c r="Q70" s="21"/>
    </row>
    <row r="71" spans="1:17">
      <c r="A71" s="7">
        <v>50</v>
      </c>
      <c r="B71" s="18" t="s">
        <v>59</v>
      </c>
      <c r="C71" s="19">
        <v>8.4518667999999993E-5</v>
      </c>
      <c r="D71" s="8" t="s">
        <v>320</v>
      </c>
      <c r="E71" s="8">
        <v>251.96</v>
      </c>
      <c r="F71" s="8">
        <v>0</v>
      </c>
      <c r="G71" s="8">
        <v>0</v>
      </c>
      <c r="H71" s="5">
        <v>251.96</v>
      </c>
      <c r="I71" s="8" t="s">
        <v>320</v>
      </c>
      <c r="J71" s="20" t="s">
        <v>321</v>
      </c>
      <c r="K71" s="20" t="s">
        <v>321</v>
      </c>
      <c r="L71" s="8" t="s">
        <v>321</v>
      </c>
      <c r="M71" s="21"/>
      <c r="N71" s="21"/>
      <c r="O71" s="21"/>
      <c r="P71" s="21"/>
      <c r="Q71" s="21"/>
    </row>
    <row r="72" spans="1:17">
      <c r="A72" s="7">
        <v>51</v>
      </c>
      <c r="B72" s="18" t="s">
        <v>60</v>
      </c>
      <c r="C72" s="19">
        <v>9.5907660000000001E-6</v>
      </c>
      <c r="D72" s="8" t="s">
        <v>322</v>
      </c>
      <c r="E72" s="8">
        <v>28.591100594669928</v>
      </c>
      <c r="F72" s="8">
        <v>-28.591100594669928</v>
      </c>
      <c r="G72" s="8">
        <v>0</v>
      </c>
      <c r="H72" s="5">
        <v>0</v>
      </c>
      <c r="I72" s="8" t="s">
        <v>320</v>
      </c>
      <c r="J72" s="20" t="s">
        <v>321</v>
      </c>
      <c r="K72" s="20" t="s">
        <v>321</v>
      </c>
      <c r="L72" s="8" t="s">
        <v>321</v>
      </c>
      <c r="M72" s="21"/>
      <c r="N72" s="21"/>
      <c r="O72" s="21"/>
      <c r="P72" s="21"/>
      <c r="Q72" s="21"/>
    </row>
    <row r="73" spans="1:17">
      <c r="A73" s="7">
        <v>52</v>
      </c>
      <c r="B73" s="18" t="s">
        <v>61</v>
      </c>
      <c r="C73" s="19">
        <v>2.8862532509999999E-3</v>
      </c>
      <c r="D73" s="8" t="s">
        <v>320</v>
      </c>
      <c r="E73" s="8">
        <v>8604.23</v>
      </c>
      <c r="F73" s="8">
        <v>0</v>
      </c>
      <c r="G73" s="8">
        <v>0</v>
      </c>
      <c r="H73" s="5">
        <v>8604.23</v>
      </c>
      <c r="I73" s="8" t="s">
        <v>322</v>
      </c>
      <c r="J73" s="20" t="s">
        <v>323</v>
      </c>
      <c r="K73" s="20" t="s">
        <v>341</v>
      </c>
      <c r="L73" s="8" t="s">
        <v>325</v>
      </c>
      <c r="M73" s="21"/>
      <c r="N73" s="21"/>
      <c r="O73" s="21"/>
      <c r="P73" s="21"/>
      <c r="Q73" s="21"/>
    </row>
    <row r="74" spans="1:17">
      <c r="A74" s="7">
        <v>53</v>
      </c>
      <c r="B74" s="18" t="s">
        <v>62</v>
      </c>
      <c r="C74" s="19">
        <v>8.8446355000000004E-5</v>
      </c>
      <c r="D74" s="8" t="s">
        <v>320</v>
      </c>
      <c r="E74" s="8">
        <v>263.67</v>
      </c>
      <c r="F74" s="8">
        <v>0</v>
      </c>
      <c r="G74" s="8">
        <v>0</v>
      </c>
      <c r="H74" s="5">
        <v>263.67</v>
      </c>
      <c r="I74" s="8" t="s">
        <v>320</v>
      </c>
      <c r="J74" s="20" t="s">
        <v>321</v>
      </c>
      <c r="K74" s="20" t="s">
        <v>321</v>
      </c>
      <c r="L74" s="8" t="s">
        <v>321</v>
      </c>
      <c r="M74" s="21"/>
      <c r="N74" s="21"/>
      <c r="O74" s="21"/>
      <c r="P74" s="21"/>
      <c r="Q74" s="21"/>
    </row>
    <row r="75" spans="1:17">
      <c r="A75" s="7">
        <v>54</v>
      </c>
      <c r="B75" s="18" t="s">
        <v>63</v>
      </c>
      <c r="C75" s="19">
        <v>2.9965833190000002E-3</v>
      </c>
      <c r="D75" s="8" t="s">
        <v>320</v>
      </c>
      <c r="E75" s="8">
        <v>8933.14</v>
      </c>
      <c r="F75" s="8">
        <v>0</v>
      </c>
      <c r="G75" s="8">
        <v>0</v>
      </c>
      <c r="H75" s="5">
        <v>8933.14</v>
      </c>
      <c r="I75" s="8" t="s">
        <v>320</v>
      </c>
      <c r="J75" s="20" t="s">
        <v>321</v>
      </c>
      <c r="K75" s="20" t="s">
        <v>321</v>
      </c>
      <c r="L75" s="8" t="s">
        <v>321</v>
      </c>
      <c r="M75" s="21"/>
      <c r="N75" s="21"/>
      <c r="O75" s="21"/>
      <c r="P75" s="21"/>
      <c r="Q75" s="21"/>
    </row>
    <row r="76" spans="1:17">
      <c r="A76" s="7">
        <v>55</v>
      </c>
      <c r="B76" s="18" t="s">
        <v>64</v>
      </c>
      <c r="C76" s="19">
        <v>1.0536201750000001E-3</v>
      </c>
      <c r="D76" s="8" t="s">
        <v>320</v>
      </c>
      <c r="E76" s="8">
        <v>3140.95</v>
      </c>
      <c r="F76" s="8">
        <v>0</v>
      </c>
      <c r="G76" s="8">
        <v>0</v>
      </c>
      <c r="H76" s="5">
        <v>3140.95</v>
      </c>
      <c r="I76" s="8" t="s">
        <v>320</v>
      </c>
      <c r="J76" s="20" t="s">
        <v>321</v>
      </c>
      <c r="K76" s="20" t="s">
        <v>321</v>
      </c>
      <c r="L76" s="8" t="s">
        <v>321</v>
      </c>
      <c r="M76" s="21"/>
      <c r="N76" s="21"/>
      <c r="O76" s="21"/>
      <c r="P76" s="21"/>
      <c r="Q76" s="21"/>
    </row>
    <row r="77" spans="1:17">
      <c r="A77" s="7">
        <v>56</v>
      </c>
      <c r="B77" s="18" t="s">
        <v>65</v>
      </c>
      <c r="C77" s="19">
        <v>1.9675310499999999E-4</v>
      </c>
      <c r="D77" s="8" t="s">
        <v>320</v>
      </c>
      <c r="E77" s="8">
        <v>586.54</v>
      </c>
      <c r="F77" s="8">
        <v>0</v>
      </c>
      <c r="G77" s="8">
        <v>0</v>
      </c>
      <c r="H77" s="5">
        <v>586.54</v>
      </c>
      <c r="I77" s="8" t="s">
        <v>320</v>
      </c>
      <c r="J77" s="20" t="s">
        <v>321</v>
      </c>
      <c r="K77" s="20" t="s">
        <v>321</v>
      </c>
      <c r="L77" s="8" t="s">
        <v>321</v>
      </c>
      <c r="M77" s="21"/>
      <c r="N77" s="21"/>
      <c r="O77" s="21"/>
      <c r="P77" s="21"/>
      <c r="Q77" s="21"/>
    </row>
    <row r="78" spans="1:17">
      <c r="A78" s="7">
        <v>57</v>
      </c>
      <c r="B78" s="18" t="s">
        <v>66</v>
      </c>
      <c r="C78" s="19">
        <v>4.0553892199999999E-4</v>
      </c>
      <c r="D78" s="8" t="s">
        <v>320</v>
      </c>
      <c r="E78" s="8">
        <v>1208.95</v>
      </c>
      <c r="F78" s="8">
        <v>0</v>
      </c>
      <c r="G78" s="8">
        <v>0</v>
      </c>
      <c r="H78" s="5">
        <v>1208.95</v>
      </c>
      <c r="I78" s="8" t="s">
        <v>320</v>
      </c>
      <c r="J78" s="20" t="s">
        <v>321</v>
      </c>
      <c r="K78" s="20" t="s">
        <v>321</v>
      </c>
      <c r="L78" s="8" t="s">
        <v>321</v>
      </c>
      <c r="M78" s="21"/>
      <c r="N78" s="21"/>
      <c r="O78" s="21"/>
      <c r="P78" s="21"/>
      <c r="Q78" s="21"/>
    </row>
    <row r="79" spans="1:17">
      <c r="A79" s="7">
        <v>58</v>
      </c>
      <c r="B79" s="18" t="s">
        <v>67</v>
      </c>
      <c r="C79" s="19">
        <v>2.6044851579999999E-3</v>
      </c>
      <c r="D79" s="8" t="s">
        <v>320</v>
      </c>
      <c r="E79" s="8">
        <v>7764.25</v>
      </c>
      <c r="F79" s="8">
        <v>0</v>
      </c>
      <c r="G79" s="8">
        <v>0</v>
      </c>
      <c r="H79" s="5">
        <v>7764.25</v>
      </c>
      <c r="I79" s="8" t="s">
        <v>322</v>
      </c>
      <c r="J79" s="20" t="s">
        <v>323</v>
      </c>
      <c r="K79" s="20" t="s">
        <v>342</v>
      </c>
      <c r="L79" s="8" t="s">
        <v>325</v>
      </c>
      <c r="M79" s="21"/>
      <c r="N79" s="21"/>
      <c r="O79" s="21"/>
      <c r="P79" s="21"/>
      <c r="Q79" s="21"/>
    </row>
    <row r="80" spans="1:17">
      <c r="A80" s="7">
        <v>59</v>
      </c>
      <c r="B80" s="18" t="s">
        <v>68</v>
      </c>
      <c r="C80" s="19">
        <v>7.1316532281999995E-2</v>
      </c>
      <c r="D80" s="8" t="s">
        <v>320</v>
      </c>
      <c r="E80" s="8">
        <v>212602.22</v>
      </c>
      <c r="F80" s="8">
        <v>0</v>
      </c>
      <c r="G80" s="8">
        <v>0</v>
      </c>
      <c r="H80" s="5">
        <v>212602.22</v>
      </c>
      <c r="I80" s="8" t="s">
        <v>322</v>
      </c>
      <c r="J80" s="20" t="s">
        <v>323</v>
      </c>
      <c r="K80" s="20" t="s">
        <v>343</v>
      </c>
      <c r="L80" s="8" t="s">
        <v>325</v>
      </c>
      <c r="M80" s="21"/>
      <c r="N80" s="21"/>
      <c r="O80" s="21"/>
      <c r="P80" s="21"/>
      <c r="Q80" s="21"/>
    </row>
    <row r="81" spans="1:17">
      <c r="A81" s="7">
        <v>60</v>
      </c>
      <c r="B81" s="18" t="s">
        <v>69</v>
      </c>
      <c r="C81" s="19">
        <v>3.6770177799999999E-4</v>
      </c>
      <c r="D81" s="8" t="s">
        <v>320</v>
      </c>
      <c r="E81" s="8">
        <v>1096.1600000000001</v>
      </c>
      <c r="F81" s="8">
        <v>0</v>
      </c>
      <c r="G81" s="8">
        <v>0</v>
      </c>
      <c r="H81" s="5">
        <v>1096.1600000000001</v>
      </c>
      <c r="I81" s="8" t="s">
        <v>320</v>
      </c>
      <c r="J81" s="20" t="s">
        <v>321</v>
      </c>
      <c r="K81" s="20" t="s">
        <v>321</v>
      </c>
      <c r="L81" s="8" t="s">
        <v>321</v>
      </c>
      <c r="M81" s="21"/>
      <c r="N81" s="21"/>
      <c r="O81" s="21"/>
      <c r="P81" s="21"/>
      <c r="Q81" s="21"/>
    </row>
    <row r="82" spans="1:17">
      <c r="A82" s="7">
        <v>61</v>
      </c>
      <c r="B82" s="18" t="s">
        <v>70</v>
      </c>
      <c r="C82" s="19">
        <v>2.7729291700000001E-3</v>
      </c>
      <c r="D82" s="8" t="s">
        <v>320</v>
      </c>
      <c r="E82" s="8">
        <v>8266.4</v>
      </c>
      <c r="F82" s="8">
        <v>0</v>
      </c>
      <c r="G82" s="8">
        <v>0</v>
      </c>
      <c r="H82" s="5">
        <v>8266.4</v>
      </c>
      <c r="I82" s="8" t="s">
        <v>322</v>
      </c>
      <c r="J82" s="20" t="s">
        <v>323</v>
      </c>
      <c r="K82" s="20" t="s">
        <v>344</v>
      </c>
      <c r="L82" s="8" t="s">
        <v>325</v>
      </c>
      <c r="M82" s="21"/>
      <c r="N82" s="21"/>
      <c r="O82" s="21"/>
      <c r="P82" s="21"/>
      <c r="Q82" s="21"/>
    </row>
    <row r="83" spans="1:17">
      <c r="A83" s="7">
        <v>62</v>
      </c>
      <c r="B83" s="18" t="s">
        <v>71</v>
      </c>
      <c r="C83" s="19">
        <v>1.4646767E-5</v>
      </c>
      <c r="D83" s="8" t="s">
        <v>322</v>
      </c>
      <c r="E83" s="8">
        <v>43.66358106158485</v>
      </c>
      <c r="F83" s="8">
        <v>-43.66358106158485</v>
      </c>
      <c r="G83" s="8">
        <v>0</v>
      </c>
      <c r="H83" s="5">
        <v>0</v>
      </c>
      <c r="I83" s="8" t="s">
        <v>320</v>
      </c>
      <c r="J83" s="20" t="s">
        <v>321</v>
      </c>
      <c r="K83" s="20" t="s">
        <v>321</v>
      </c>
      <c r="L83" s="8" t="s">
        <v>321</v>
      </c>
      <c r="M83" s="21"/>
      <c r="N83" s="21"/>
      <c r="O83" s="21"/>
      <c r="P83" s="21"/>
      <c r="Q83" s="21"/>
    </row>
    <row r="84" spans="1:17">
      <c r="A84" s="7">
        <v>63</v>
      </c>
      <c r="B84" s="18" t="s">
        <v>72</v>
      </c>
      <c r="C84" s="19">
        <v>2.0735405899999999E-4</v>
      </c>
      <c r="D84" s="8" t="s">
        <v>320</v>
      </c>
      <c r="E84" s="8">
        <v>618.14</v>
      </c>
      <c r="F84" s="8">
        <v>0</v>
      </c>
      <c r="G84" s="8">
        <v>0</v>
      </c>
      <c r="H84" s="5">
        <v>618.14</v>
      </c>
      <c r="I84" s="8" t="s">
        <v>320</v>
      </c>
      <c r="J84" s="20" t="s">
        <v>321</v>
      </c>
      <c r="K84" s="20" t="s">
        <v>321</v>
      </c>
      <c r="L84" s="8" t="s">
        <v>321</v>
      </c>
      <c r="M84" s="21"/>
      <c r="N84" s="21"/>
      <c r="O84" s="21"/>
      <c r="P84" s="21"/>
      <c r="Q84" s="21"/>
    </row>
    <row r="85" spans="1:17">
      <c r="A85" s="7">
        <v>64</v>
      </c>
      <c r="B85" s="18" t="s">
        <v>73</v>
      </c>
      <c r="C85" s="19">
        <v>1.928773141E-3</v>
      </c>
      <c r="D85" s="8" t="s">
        <v>320</v>
      </c>
      <c r="E85" s="8">
        <v>5749.88</v>
      </c>
      <c r="F85" s="8">
        <v>0</v>
      </c>
      <c r="G85" s="8">
        <v>0</v>
      </c>
      <c r="H85" s="5">
        <v>5749.88</v>
      </c>
      <c r="I85" s="8" t="s">
        <v>322</v>
      </c>
      <c r="J85" s="20" t="s">
        <v>323</v>
      </c>
      <c r="K85" s="20" t="s">
        <v>345</v>
      </c>
      <c r="L85" s="8" t="s">
        <v>325</v>
      </c>
      <c r="M85" s="21"/>
      <c r="N85" s="21"/>
      <c r="O85" s="21"/>
      <c r="P85" s="21"/>
      <c r="Q85" s="21"/>
    </row>
    <row r="86" spans="1:17">
      <c r="A86" s="7">
        <v>65</v>
      </c>
      <c r="B86" s="18" t="s">
        <v>74</v>
      </c>
      <c r="C86" s="19">
        <v>1.67724982E-3</v>
      </c>
      <c r="D86" s="8" t="s">
        <v>320</v>
      </c>
      <c r="E86" s="8">
        <v>5000.0600000000004</v>
      </c>
      <c r="F86" s="8">
        <v>0</v>
      </c>
      <c r="G86" s="8">
        <v>0</v>
      </c>
      <c r="H86" s="5">
        <v>5000.0600000000004</v>
      </c>
      <c r="I86" s="8" t="s">
        <v>320</v>
      </c>
      <c r="J86" s="20" t="s">
        <v>321</v>
      </c>
      <c r="K86" s="20" t="s">
        <v>321</v>
      </c>
      <c r="L86" s="8" t="s">
        <v>321</v>
      </c>
      <c r="M86" s="21"/>
      <c r="N86" s="21"/>
      <c r="O86" s="21"/>
      <c r="P86" s="21"/>
      <c r="Q86" s="21"/>
    </row>
    <row r="87" spans="1:17">
      <c r="A87" s="7">
        <v>66</v>
      </c>
      <c r="B87" s="18" t="s">
        <v>75</v>
      </c>
      <c r="C87" s="19">
        <v>1.0040382408999999E-2</v>
      </c>
      <c r="D87" s="8" t="s">
        <v>320</v>
      </c>
      <c r="E87" s="8">
        <v>29931.46</v>
      </c>
      <c r="F87" s="8">
        <v>0</v>
      </c>
      <c r="G87" s="8">
        <v>0</v>
      </c>
      <c r="H87" s="5">
        <v>29931.46</v>
      </c>
      <c r="I87" s="8" t="s">
        <v>322</v>
      </c>
      <c r="J87" s="20" t="s">
        <v>323</v>
      </c>
      <c r="K87" s="20" t="s">
        <v>346</v>
      </c>
      <c r="L87" s="8" t="s">
        <v>325</v>
      </c>
      <c r="M87" s="21"/>
      <c r="N87" s="21"/>
      <c r="O87" s="21"/>
      <c r="P87" s="21"/>
      <c r="Q87" s="21"/>
    </row>
    <row r="88" spans="1:17">
      <c r="A88" s="7">
        <v>67</v>
      </c>
      <c r="B88" s="18" t="s">
        <v>76</v>
      </c>
      <c r="C88" s="19">
        <v>5.9203305000000003E-5</v>
      </c>
      <c r="D88" s="8" t="s">
        <v>322</v>
      </c>
      <c r="E88" s="8">
        <v>176.49139274088486</v>
      </c>
      <c r="F88" s="8">
        <v>-176.49139274088486</v>
      </c>
      <c r="G88" s="8">
        <v>0</v>
      </c>
      <c r="H88" s="5">
        <v>0</v>
      </c>
      <c r="I88" s="8" t="s">
        <v>320</v>
      </c>
      <c r="J88" s="20" t="s">
        <v>321</v>
      </c>
      <c r="K88" s="20" t="s">
        <v>321</v>
      </c>
      <c r="L88" s="8" t="s">
        <v>321</v>
      </c>
      <c r="M88" s="21"/>
      <c r="N88" s="21"/>
      <c r="O88" s="21"/>
      <c r="P88" s="21"/>
      <c r="Q88" s="21"/>
    </row>
    <row r="89" spans="1:17">
      <c r="A89" s="7">
        <v>68</v>
      </c>
      <c r="B89" s="18" t="s">
        <v>77</v>
      </c>
      <c r="C89" s="19">
        <v>1.8132565779999999E-3</v>
      </c>
      <c r="D89" s="8" t="s">
        <v>320</v>
      </c>
      <c r="E89" s="8">
        <v>5405.51</v>
      </c>
      <c r="F89" s="8">
        <v>0</v>
      </c>
      <c r="G89" s="8">
        <v>0</v>
      </c>
      <c r="H89" s="5">
        <v>5405.51</v>
      </c>
      <c r="I89" s="8" t="s">
        <v>320</v>
      </c>
      <c r="J89" s="20" t="s">
        <v>321</v>
      </c>
      <c r="K89" s="20" t="s">
        <v>321</v>
      </c>
      <c r="L89" s="8" t="s">
        <v>321</v>
      </c>
      <c r="M89" s="21"/>
      <c r="N89" s="21"/>
      <c r="O89" s="21"/>
      <c r="P89" s="21"/>
      <c r="Q89" s="21"/>
    </row>
    <row r="90" spans="1:17">
      <c r="A90" s="7">
        <v>69</v>
      </c>
      <c r="B90" s="18" t="s">
        <v>78</v>
      </c>
      <c r="C90" s="19">
        <v>8.1390405999999996E-5</v>
      </c>
      <c r="D90" s="8" t="s">
        <v>322</v>
      </c>
      <c r="E90" s="8">
        <v>242.63351700865465</v>
      </c>
      <c r="F90" s="8">
        <v>-242.63351700865465</v>
      </c>
      <c r="G90" s="8">
        <v>0</v>
      </c>
      <c r="H90" s="5">
        <v>0</v>
      </c>
      <c r="I90" s="8" t="s">
        <v>320</v>
      </c>
      <c r="J90" s="20" t="s">
        <v>321</v>
      </c>
      <c r="K90" s="20" t="s">
        <v>321</v>
      </c>
      <c r="L90" s="8" t="s">
        <v>321</v>
      </c>
      <c r="M90" s="21"/>
      <c r="N90" s="21"/>
      <c r="O90" s="21"/>
      <c r="P90" s="21"/>
      <c r="Q90" s="21"/>
    </row>
    <row r="91" spans="1:17">
      <c r="A91" s="7">
        <v>70</v>
      </c>
      <c r="B91" s="18" t="s">
        <v>79</v>
      </c>
      <c r="C91" s="19">
        <v>1.81020848E-4</v>
      </c>
      <c r="D91" s="8" t="s">
        <v>320</v>
      </c>
      <c r="E91" s="8">
        <v>539.64</v>
      </c>
      <c r="F91" s="8">
        <v>0</v>
      </c>
      <c r="G91" s="8">
        <v>0</v>
      </c>
      <c r="H91" s="5">
        <v>539.64</v>
      </c>
      <c r="I91" s="8" t="s">
        <v>322</v>
      </c>
      <c r="J91" s="20" t="s">
        <v>323</v>
      </c>
      <c r="K91" s="20" t="s">
        <v>347</v>
      </c>
      <c r="L91" s="8" t="s">
        <v>325</v>
      </c>
      <c r="M91" s="21"/>
      <c r="N91" s="21"/>
      <c r="O91" s="21"/>
      <c r="P91" s="21"/>
      <c r="Q91" s="21"/>
    </row>
    <row r="92" spans="1:17">
      <c r="A92" s="7">
        <v>71</v>
      </c>
      <c r="B92" s="18" t="s">
        <v>80</v>
      </c>
      <c r="C92" s="19">
        <v>2.2024727799999999E-4</v>
      </c>
      <c r="D92" s="8" t="s">
        <v>320</v>
      </c>
      <c r="E92" s="8">
        <v>656.58</v>
      </c>
      <c r="F92" s="8">
        <v>0</v>
      </c>
      <c r="G92" s="8">
        <v>0</v>
      </c>
      <c r="H92" s="5">
        <v>656.58</v>
      </c>
      <c r="I92" s="8" t="s">
        <v>320</v>
      </c>
      <c r="J92" s="20" t="s">
        <v>321</v>
      </c>
      <c r="K92" s="20" t="s">
        <v>321</v>
      </c>
      <c r="L92" s="8" t="s">
        <v>321</v>
      </c>
      <c r="M92" s="21"/>
      <c r="N92" s="21"/>
      <c r="O92" s="21"/>
      <c r="P92" s="21"/>
      <c r="Q92" s="21"/>
    </row>
    <row r="93" spans="1:17">
      <c r="A93" s="7">
        <v>72</v>
      </c>
      <c r="B93" s="18" t="s">
        <v>81</v>
      </c>
      <c r="C93" s="19">
        <v>1.65118952E-3</v>
      </c>
      <c r="D93" s="8" t="s">
        <v>320</v>
      </c>
      <c r="E93" s="8">
        <v>4922.37</v>
      </c>
      <c r="F93" s="8">
        <v>0</v>
      </c>
      <c r="G93" s="8">
        <v>0</v>
      </c>
      <c r="H93" s="5">
        <v>4922.37</v>
      </c>
      <c r="I93" s="8" t="s">
        <v>320</v>
      </c>
      <c r="J93" s="20" t="s">
        <v>321</v>
      </c>
      <c r="K93" s="20" t="s">
        <v>321</v>
      </c>
      <c r="L93" s="8" t="s">
        <v>321</v>
      </c>
      <c r="M93" s="21"/>
      <c r="N93" s="21"/>
      <c r="O93" s="21"/>
      <c r="P93" s="21"/>
      <c r="Q93" s="21"/>
    </row>
    <row r="94" spans="1:17">
      <c r="A94" s="7">
        <v>73</v>
      </c>
      <c r="B94" s="18" t="s">
        <v>82</v>
      </c>
      <c r="C94" s="19">
        <v>1.8526954000000002E-5</v>
      </c>
      <c r="D94" s="8" t="s">
        <v>322</v>
      </c>
      <c r="E94" s="8">
        <v>55.230834067562739</v>
      </c>
      <c r="F94" s="8">
        <v>-55.230834067562739</v>
      </c>
      <c r="G94" s="8">
        <v>0</v>
      </c>
      <c r="H94" s="5">
        <v>0</v>
      </c>
      <c r="I94" s="8" t="s">
        <v>320</v>
      </c>
      <c r="J94" s="20" t="s">
        <v>321</v>
      </c>
      <c r="K94" s="20" t="s">
        <v>321</v>
      </c>
      <c r="L94" s="8" t="s">
        <v>321</v>
      </c>
      <c r="M94" s="21"/>
      <c r="N94" s="21"/>
      <c r="O94" s="21"/>
      <c r="P94" s="21"/>
      <c r="Q94" s="21"/>
    </row>
    <row r="95" spans="1:17">
      <c r="A95" s="7">
        <v>74</v>
      </c>
      <c r="B95" s="18" t="s">
        <v>83</v>
      </c>
      <c r="C95" s="19">
        <v>4.7960718900000001E-4</v>
      </c>
      <c r="D95" s="8" t="s">
        <v>320</v>
      </c>
      <c r="E95" s="8">
        <v>1429.76</v>
      </c>
      <c r="F95" s="8">
        <v>0</v>
      </c>
      <c r="G95" s="8">
        <v>0</v>
      </c>
      <c r="H95" s="5">
        <v>1429.76</v>
      </c>
      <c r="I95" s="8" t="s">
        <v>320</v>
      </c>
      <c r="J95" s="20" t="s">
        <v>321</v>
      </c>
      <c r="K95" s="20" t="s">
        <v>321</v>
      </c>
      <c r="L95" s="8" t="s">
        <v>321</v>
      </c>
      <c r="M95" s="21"/>
      <c r="N95" s="21"/>
      <c r="O95" s="21"/>
      <c r="P95" s="21"/>
      <c r="Q95" s="21"/>
    </row>
    <row r="96" spans="1:17">
      <c r="A96" s="7">
        <v>75</v>
      </c>
      <c r="B96" s="18" t="s">
        <v>84</v>
      </c>
      <c r="C96" s="19">
        <v>8.9113134899999999E-4</v>
      </c>
      <c r="D96" s="8" t="s">
        <v>320</v>
      </c>
      <c r="E96" s="8">
        <v>2656.56</v>
      </c>
      <c r="F96" s="8">
        <v>0</v>
      </c>
      <c r="G96" s="8">
        <v>0</v>
      </c>
      <c r="H96" s="5">
        <v>2656.56</v>
      </c>
      <c r="I96" s="8" t="s">
        <v>320</v>
      </c>
      <c r="J96" s="20" t="s">
        <v>321</v>
      </c>
      <c r="K96" s="20" t="s">
        <v>321</v>
      </c>
      <c r="L96" s="8" t="s">
        <v>321</v>
      </c>
      <c r="M96" s="21"/>
      <c r="N96" s="21"/>
      <c r="O96" s="21"/>
      <c r="P96" s="21"/>
      <c r="Q96" s="21"/>
    </row>
    <row r="97" spans="1:17">
      <c r="A97" s="7">
        <v>76</v>
      </c>
      <c r="B97" s="18" t="s">
        <v>85</v>
      </c>
      <c r="C97" s="19">
        <v>1.7178196700000001E-4</v>
      </c>
      <c r="D97" s="8" t="s">
        <v>320</v>
      </c>
      <c r="E97" s="8">
        <v>512.1</v>
      </c>
      <c r="F97" s="8">
        <v>0</v>
      </c>
      <c r="G97" s="8">
        <v>0</v>
      </c>
      <c r="H97" s="5">
        <v>512.1</v>
      </c>
      <c r="I97" s="8" t="s">
        <v>320</v>
      </c>
      <c r="J97" s="20" t="s">
        <v>321</v>
      </c>
      <c r="K97" s="20" t="s">
        <v>321</v>
      </c>
      <c r="L97" s="8" t="s">
        <v>321</v>
      </c>
      <c r="M97" s="21"/>
      <c r="N97" s="21"/>
      <c r="O97" s="21"/>
      <c r="P97" s="21"/>
      <c r="Q97" s="21"/>
    </row>
    <row r="98" spans="1:17">
      <c r="A98" s="7">
        <v>77</v>
      </c>
      <c r="B98" s="18" t="s">
        <v>86</v>
      </c>
      <c r="C98" s="19">
        <v>2.5575490299999999E-4</v>
      </c>
      <c r="D98" s="8" t="s">
        <v>320</v>
      </c>
      <c r="E98" s="8">
        <v>762.43</v>
      </c>
      <c r="F98" s="8">
        <v>0</v>
      </c>
      <c r="G98" s="8">
        <v>0</v>
      </c>
      <c r="H98" s="5">
        <v>762.43</v>
      </c>
      <c r="I98" s="8" t="s">
        <v>320</v>
      </c>
      <c r="J98" s="20" t="s">
        <v>321</v>
      </c>
      <c r="K98" s="20" t="s">
        <v>321</v>
      </c>
      <c r="L98" s="8" t="s">
        <v>321</v>
      </c>
      <c r="M98" s="21"/>
      <c r="N98" s="21"/>
      <c r="O98" s="21"/>
      <c r="P98" s="21"/>
      <c r="Q98" s="21"/>
    </row>
    <row r="99" spans="1:17">
      <c r="A99" s="7">
        <v>78</v>
      </c>
      <c r="B99" s="18" t="s">
        <v>87</v>
      </c>
      <c r="C99" s="19">
        <v>2.9548125615E-2</v>
      </c>
      <c r="D99" s="8" t="s">
        <v>320</v>
      </c>
      <c r="E99" s="8">
        <v>88086.13</v>
      </c>
      <c r="F99" s="8">
        <v>0</v>
      </c>
      <c r="G99" s="8">
        <v>0</v>
      </c>
      <c r="H99" s="5">
        <v>88086.13</v>
      </c>
      <c r="I99" s="8" t="s">
        <v>320</v>
      </c>
      <c r="J99" s="20" t="s">
        <v>321</v>
      </c>
      <c r="K99" s="20" t="s">
        <v>321</v>
      </c>
      <c r="L99" s="8" t="s">
        <v>321</v>
      </c>
      <c r="M99" s="21"/>
      <c r="N99" s="21"/>
      <c r="O99" s="21"/>
      <c r="P99" s="21"/>
      <c r="Q99" s="21"/>
    </row>
    <row r="100" spans="1:17">
      <c r="A100" s="7">
        <v>79</v>
      </c>
      <c r="B100" s="18" t="s">
        <v>88</v>
      </c>
      <c r="C100" s="19">
        <v>3.7431146999999997E-5</v>
      </c>
      <c r="D100" s="8" t="s">
        <v>322</v>
      </c>
      <c r="E100" s="8">
        <v>111.58625799554252</v>
      </c>
      <c r="F100" s="8">
        <v>-111.58625799554252</v>
      </c>
      <c r="G100" s="8">
        <v>0</v>
      </c>
      <c r="H100" s="5">
        <v>0</v>
      </c>
      <c r="I100" s="8" t="s">
        <v>320</v>
      </c>
      <c r="J100" s="20" t="s">
        <v>321</v>
      </c>
      <c r="K100" s="20" t="s">
        <v>321</v>
      </c>
      <c r="L100" s="8" t="s">
        <v>321</v>
      </c>
      <c r="M100" s="21"/>
      <c r="N100" s="21"/>
      <c r="O100" s="21"/>
      <c r="P100" s="21"/>
      <c r="Q100" s="21"/>
    </row>
    <row r="101" spans="1:17">
      <c r="A101" s="7">
        <v>80</v>
      </c>
      <c r="B101" s="18" t="s">
        <v>89</v>
      </c>
      <c r="C101" s="19">
        <v>9.4416380999999994E-5</v>
      </c>
      <c r="D101" s="8" t="s">
        <v>320</v>
      </c>
      <c r="E101" s="8">
        <v>281.47000000000003</v>
      </c>
      <c r="F101" s="8">
        <v>0</v>
      </c>
      <c r="G101" s="8">
        <v>0</v>
      </c>
      <c r="H101" s="5">
        <v>281.47000000000003</v>
      </c>
      <c r="I101" s="8" t="s">
        <v>320</v>
      </c>
      <c r="J101" s="20" t="s">
        <v>321</v>
      </c>
      <c r="K101" s="20" t="s">
        <v>321</v>
      </c>
      <c r="L101" s="8" t="s">
        <v>321</v>
      </c>
      <c r="M101" s="21"/>
      <c r="N101" s="21"/>
      <c r="O101" s="21"/>
      <c r="P101" s="21"/>
      <c r="Q101" s="21"/>
    </row>
    <row r="102" spans="1:17">
      <c r="A102" s="7">
        <v>81</v>
      </c>
      <c r="B102" s="18" t="s">
        <v>90</v>
      </c>
      <c r="C102" s="19">
        <v>8.00906838E-4</v>
      </c>
      <c r="D102" s="8" t="s">
        <v>320</v>
      </c>
      <c r="E102" s="8">
        <v>2387.59</v>
      </c>
      <c r="F102" s="8">
        <v>0</v>
      </c>
      <c r="G102" s="8">
        <v>0</v>
      </c>
      <c r="H102" s="5">
        <v>2387.59</v>
      </c>
      <c r="I102" s="8" t="s">
        <v>320</v>
      </c>
      <c r="J102" s="20" t="s">
        <v>321</v>
      </c>
      <c r="K102" s="20" t="s">
        <v>321</v>
      </c>
      <c r="L102" s="8" t="s">
        <v>321</v>
      </c>
      <c r="M102" s="21"/>
      <c r="N102" s="21"/>
      <c r="O102" s="21"/>
      <c r="P102" s="21"/>
      <c r="Q102" s="21"/>
    </row>
    <row r="103" spans="1:17">
      <c r="A103" s="7">
        <v>82</v>
      </c>
      <c r="B103" s="18" t="s">
        <v>91</v>
      </c>
      <c r="C103" s="19">
        <v>4.8883853400000005E-4</v>
      </c>
      <c r="D103" s="8" t="s">
        <v>320</v>
      </c>
      <c r="E103" s="8">
        <v>1457.28</v>
      </c>
      <c r="F103" s="8">
        <v>0</v>
      </c>
      <c r="G103" s="8">
        <v>0</v>
      </c>
      <c r="H103" s="5">
        <v>1457.28</v>
      </c>
      <c r="I103" s="8" t="s">
        <v>320</v>
      </c>
      <c r="J103" s="20" t="s">
        <v>321</v>
      </c>
      <c r="K103" s="20" t="s">
        <v>321</v>
      </c>
      <c r="L103" s="8" t="s">
        <v>321</v>
      </c>
      <c r="M103" s="21"/>
      <c r="N103" s="21"/>
      <c r="O103" s="21"/>
      <c r="P103" s="21"/>
      <c r="Q103" s="21"/>
    </row>
    <row r="104" spans="1:17">
      <c r="A104" s="7">
        <v>83</v>
      </c>
      <c r="B104" s="18" t="s">
        <v>92</v>
      </c>
      <c r="C104" s="19">
        <v>1.2927096199999999E-4</v>
      </c>
      <c r="D104" s="8" t="s">
        <v>320</v>
      </c>
      <c r="E104" s="8">
        <v>385.37</v>
      </c>
      <c r="F104" s="8">
        <v>0</v>
      </c>
      <c r="G104" s="8">
        <v>0</v>
      </c>
      <c r="H104" s="5">
        <v>385.37</v>
      </c>
      <c r="I104" s="8" t="s">
        <v>320</v>
      </c>
      <c r="J104" s="20" t="s">
        <v>321</v>
      </c>
      <c r="K104" s="20" t="s">
        <v>321</v>
      </c>
      <c r="L104" s="8" t="s">
        <v>321</v>
      </c>
      <c r="M104" s="21"/>
      <c r="N104" s="21"/>
      <c r="O104" s="21"/>
      <c r="P104" s="21"/>
      <c r="Q104" s="21"/>
    </row>
    <row r="105" spans="1:17">
      <c r="A105" s="7">
        <v>84</v>
      </c>
      <c r="B105" s="18" t="s">
        <v>93</v>
      </c>
      <c r="C105" s="19">
        <v>8.9914130999999998E-5</v>
      </c>
      <c r="D105" s="8" t="s">
        <v>320</v>
      </c>
      <c r="E105" s="8">
        <v>268.04000000000002</v>
      </c>
      <c r="F105" s="8">
        <v>0</v>
      </c>
      <c r="G105" s="8">
        <v>0</v>
      </c>
      <c r="H105" s="5">
        <v>268.04000000000002</v>
      </c>
      <c r="I105" s="8" t="s">
        <v>320</v>
      </c>
      <c r="J105" s="20" t="s">
        <v>321</v>
      </c>
      <c r="K105" s="20" t="s">
        <v>321</v>
      </c>
      <c r="L105" s="8" t="s">
        <v>321</v>
      </c>
      <c r="M105" s="21"/>
      <c r="N105" s="21"/>
      <c r="O105" s="21"/>
      <c r="P105" s="21"/>
      <c r="Q105" s="21"/>
    </row>
    <row r="106" spans="1:17">
      <c r="A106" s="7">
        <v>85</v>
      </c>
      <c r="B106" s="18" t="s">
        <v>94</v>
      </c>
      <c r="C106" s="19">
        <v>3.6022982000000003E-4</v>
      </c>
      <c r="D106" s="8" t="s">
        <v>320</v>
      </c>
      <c r="E106" s="8">
        <v>1073.8800000000001</v>
      </c>
      <c r="F106" s="8">
        <v>0</v>
      </c>
      <c r="G106" s="8">
        <v>0</v>
      </c>
      <c r="H106" s="5">
        <v>1073.8800000000001</v>
      </c>
      <c r="I106" s="8" t="s">
        <v>320</v>
      </c>
      <c r="J106" s="20" t="s">
        <v>321</v>
      </c>
      <c r="K106" s="20" t="s">
        <v>321</v>
      </c>
      <c r="L106" s="8" t="s">
        <v>321</v>
      </c>
      <c r="M106" s="21"/>
      <c r="N106" s="21"/>
      <c r="O106" s="21"/>
      <c r="P106" s="21"/>
      <c r="Q106" s="21"/>
    </row>
    <row r="107" spans="1:17">
      <c r="A107" s="7">
        <v>86</v>
      </c>
      <c r="B107" s="18" t="s">
        <v>95</v>
      </c>
      <c r="C107" s="19">
        <v>4.0665699999999998E-6</v>
      </c>
      <c r="D107" s="8" t="s">
        <v>322</v>
      </c>
      <c r="E107" s="8">
        <v>12.122880690162484</v>
      </c>
      <c r="F107" s="8">
        <v>-12.122880690162484</v>
      </c>
      <c r="G107" s="8">
        <v>0</v>
      </c>
      <c r="H107" s="5">
        <v>0</v>
      </c>
      <c r="I107" s="8" t="s">
        <v>320</v>
      </c>
      <c r="J107" s="20" t="s">
        <v>321</v>
      </c>
      <c r="K107" s="20" t="s">
        <v>321</v>
      </c>
      <c r="L107" s="8" t="s">
        <v>321</v>
      </c>
      <c r="M107" s="21"/>
      <c r="N107" s="21"/>
      <c r="O107" s="21"/>
      <c r="P107" s="21"/>
      <c r="Q107" s="21"/>
    </row>
    <row r="108" spans="1:17">
      <c r="A108" s="7">
        <v>87</v>
      </c>
      <c r="B108" s="18" t="s">
        <v>96</v>
      </c>
      <c r="C108" s="19">
        <v>1.29462245E-4</v>
      </c>
      <c r="D108" s="8" t="s">
        <v>320</v>
      </c>
      <c r="E108" s="8">
        <v>385.94</v>
      </c>
      <c r="F108" s="8">
        <v>0</v>
      </c>
      <c r="G108" s="8">
        <v>-385.94</v>
      </c>
      <c r="H108" s="5">
        <v>0</v>
      </c>
      <c r="I108" s="8" t="s">
        <v>320</v>
      </c>
      <c r="J108" s="20" t="s">
        <v>321</v>
      </c>
      <c r="K108" s="20" t="s">
        <v>321</v>
      </c>
      <c r="L108" s="8" t="s">
        <v>321</v>
      </c>
      <c r="M108" s="21"/>
      <c r="N108" s="21"/>
      <c r="O108" s="21"/>
      <c r="P108" s="21"/>
      <c r="Q108" s="21"/>
    </row>
    <row r="109" spans="1:17">
      <c r="A109" s="7">
        <v>88</v>
      </c>
      <c r="B109" s="18" t="s">
        <v>97</v>
      </c>
      <c r="C109" s="19">
        <v>2.0590679067999999E-2</v>
      </c>
      <c r="D109" s="8" t="s">
        <v>320</v>
      </c>
      <c r="E109" s="8">
        <v>61383.02</v>
      </c>
      <c r="F109" s="8">
        <v>0</v>
      </c>
      <c r="G109" s="8">
        <v>385.94</v>
      </c>
      <c r="H109" s="5">
        <v>61768.959999999999</v>
      </c>
      <c r="I109" s="8" t="s">
        <v>322</v>
      </c>
      <c r="J109" s="20" t="s">
        <v>323</v>
      </c>
      <c r="K109" s="20" t="s">
        <v>348</v>
      </c>
      <c r="L109" s="8" t="s">
        <v>325</v>
      </c>
      <c r="M109" s="21"/>
      <c r="N109" s="21"/>
      <c r="O109" s="21"/>
      <c r="P109" s="21"/>
      <c r="Q109" s="21"/>
    </row>
    <row r="110" spans="1:17">
      <c r="A110" s="7">
        <v>89</v>
      </c>
      <c r="B110" s="18" t="s">
        <v>98</v>
      </c>
      <c r="C110" s="19">
        <v>7.2026920999999997E-5</v>
      </c>
      <c r="D110" s="8" t="s">
        <v>322</v>
      </c>
      <c r="E110" s="8">
        <v>214.71996541624975</v>
      </c>
      <c r="F110" s="8">
        <v>-214.71996541624975</v>
      </c>
      <c r="G110" s="8">
        <v>0</v>
      </c>
      <c r="H110" s="5">
        <v>0</v>
      </c>
      <c r="I110" s="8" t="s">
        <v>320</v>
      </c>
      <c r="J110" s="20" t="s">
        <v>321</v>
      </c>
      <c r="K110" s="20" t="s">
        <v>321</v>
      </c>
      <c r="L110" s="8" t="s">
        <v>321</v>
      </c>
      <c r="M110" s="21"/>
      <c r="N110" s="21"/>
      <c r="O110" s="21"/>
      <c r="P110" s="21"/>
      <c r="Q110" s="21"/>
    </row>
    <row r="111" spans="1:17">
      <c r="A111" s="7">
        <v>90</v>
      </c>
      <c r="B111" s="18" t="s">
        <v>99</v>
      </c>
      <c r="C111" s="19">
        <v>2.1503077359999998E-3</v>
      </c>
      <c r="D111" s="8" t="s">
        <v>320</v>
      </c>
      <c r="E111" s="8">
        <v>6410.3</v>
      </c>
      <c r="F111" s="8">
        <v>0</v>
      </c>
      <c r="G111" s="8">
        <v>0</v>
      </c>
      <c r="H111" s="5">
        <v>6410.3</v>
      </c>
      <c r="I111" s="8" t="s">
        <v>320</v>
      </c>
      <c r="J111" s="20" t="s">
        <v>321</v>
      </c>
      <c r="K111" s="20" t="s">
        <v>321</v>
      </c>
      <c r="L111" s="8" t="s">
        <v>321</v>
      </c>
      <c r="M111" s="21"/>
      <c r="N111" s="21"/>
      <c r="O111" s="21"/>
      <c r="P111" s="21"/>
      <c r="Q111" s="21"/>
    </row>
    <row r="112" spans="1:17">
      <c r="A112" s="7">
        <v>91</v>
      </c>
      <c r="B112" s="18" t="s">
        <v>100</v>
      </c>
      <c r="C112" s="19">
        <v>7.4672268399999999E-4</v>
      </c>
      <c r="D112" s="8" t="s">
        <v>320</v>
      </c>
      <c r="E112" s="8">
        <v>2226.06</v>
      </c>
      <c r="F112" s="8">
        <v>0</v>
      </c>
      <c r="G112" s="8">
        <v>0</v>
      </c>
      <c r="H112" s="5">
        <v>2226.06</v>
      </c>
      <c r="I112" s="8" t="s">
        <v>320</v>
      </c>
      <c r="J112" s="20" t="s">
        <v>321</v>
      </c>
      <c r="K112" s="20" t="s">
        <v>321</v>
      </c>
      <c r="L112" s="8" t="s">
        <v>321</v>
      </c>
      <c r="M112" s="21"/>
      <c r="N112" s="21"/>
      <c r="O112" s="21"/>
      <c r="P112" s="21"/>
      <c r="Q112" s="21"/>
    </row>
    <row r="113" spans="1:17">
      <c r="A113" s="7">
        <v>92</v>
      </c>
      <c r="B113" s="18" t="s">
        <v>101</v>
      </c>
      <c r="C113" s="19">
        <v>2.0983361100000001E-4</v>
      </c>
      <c r="D113" s="8" t="s">
        <v>320</v>
      </c>
      <c r="E113" s="8">
        <v>625.54</v>
      </c>
      <c r="F113" s="8">
        <v>0</v>
      </c>
      <c r="G113" s="8">
        <v>0</v>
      </c>
      <c r="H113" s="5">
        <v>625.54</v>
      </c>
      <c r="I113" s="8" t="s">
        <v>320</v>
      </c>
      <c r="J113" s="20" t="s">
        <v>321</v>
      </c>
      <c r="K113" s="20" t="s">
        <v>321</v>
      </c>
      <c r="L113" s="8" t="s">
        <v>321</v>
      </c>
      <c r="M113" s="21"/>
      <c r="N113" s="21"/>
      <c r="O113" s="21"/>
      <c r="P113" s="21"/>
      <c r="Q113" s="21"/>
    </row>
    <row r="114" spans="1:17">
      <c r="A114" s="7">
        <v>93</v>
      </c>
      <c r="B114" s="18" t="s">
        <v>102</v>
      </c>
      <c r="C114" s="19">
        <v>1.1276185000000001E-4</v>
      </c>
      <c r="D114" s="8" t="s">
        <v>320</v>
      </c>
      <c r="E114" s="8">
        <v>336.16</v>
      </c>
      <c r="F114" s="8">
        <v>0</v>
      </c>
      <c r="G114" s="8">
        <v>0</v>
      </c>
      <c r="H114" s="5">
        <v>336.16</v>
      </c>
      <c r="I114" s="8" t="s">
        <v>320</v>
      </c>
      <c r="J114" s="20" t="s">
        <v>321</v>
      </c>
      <c r="K114" s="20" t="s">
        <v>321</v>
      </c>
      <c r="L114" s="8" t="s">
        <v>321</v>
      </c>
      <c r="M114" s="21"/>
      <c r="N114" s="21"/>
      <c r="O114" s="21"/>
      <c r="P114" s="21"/>
      <c r="Q114" s="21"/>
    </row>
    <row r="115" spans="1:17">
      <c r="A115" s="7">
        <v>94</v>
      </c>
      <c r="B115" s="18" t="s">
        <v>103</v>
      </c>
      <c r="C115" s="19">
        <v>3.4772891399999998E-4</v>
      </c>
      <c r="D115" s="8" t="s">
        <v>320</v>
      </c>
      <c r="E115" s="8">
        <v>1036.6199999999999</v>
      </c>
      <c r="F115" s="8">
        <v>0</v>
      </c>
      <c r="G115" s="8">
        <v>0</v>
      </c>
      <c r="H115" s="5">
        <v>1036.6199999999999</v>
      </c>
      <c r="I115" s="8" t="s">
        <v>320</v>
      </c>
      <c r="J115" s="20" t="s">
        <v>321</v>
      </c>
      <c r="K115" s="20" t="s">
        <v>321</v>
      </c>
      <c r="L115" s="8" t="s">
        <v>321</v>
      </c>
      <c r="M115" s="21"/>
      <c r="N115" s="21"/>
      <c r="O115" s="21"/>
      <c r="P115" s="21"/>
      <c r="Q115" s="21"/>
    </row>
    <row r="116" spans="1:17">
      <c r="A116" s="7">
        <v>95</v>
      </c>
      <c r="B116" s="18" t="s">
        <v>104</v>
      </c>
      <c r="C116" s="19">
        <v>3.7568289000000001E-5</v>
      </c>
      <c r="D116" s="8" t="s">
        <v>322</v>
      </c>
      <c r="E116" s="8">
        <v>111.99509298513088</v>
      </c>
      <c r="F116" s="8">
        <v>-111.99509298513088</v>
      </c>
      <c r="G116" s="8">
        <v>0</v>
      </c>
      <c r="H116" s="5">
        <v>0</v>
      </c>
      <c r="I116" s="8" t="s">
        <v>320</v>
      </c>
      <c r="J116" s="20" t="s">
        <v>321</v>
      </c>
      <c r="K116" s="20" t="s">
        <v>321</v>
      </c>
      <c r="L116" s="8" t="s">
        <v>321</v>
      </c>
      <c r="M116" s="21"/>
      <c r="N116" s="21"/>
      <c r="O116" s="21"/>
      <c r="P116" s="21"/>
      <c r="Q116" s="21"/>
    </row>
    <row r="117" spans="1:17">
      <c r="A117" s="7">
        <v>96</v>
      </c>
      <c r="B117" s="18" t="s">
        <v>105</v>
      </c>
      <c r="C117" s="19">
        <v>1.3440310108E-2</v>
      </c>
      <c r="D117" s="8" t="s">
        <v>320</v>
      </c>
      <c r="E117" s="8">
        <v>40067</v>
      </c>
      <c r="F117" s="8">
        <v>0</v>
      </c>
      <c r="G117" s="8">
        <v>0</v>
      </c>
      <c r="H117" s="5">
        <v>40067</v>
      </c>
      <c r="I117" s="8" t="s">
        <v>322</v>
      </c>
      <c r="J117" s="20" t="s">
        <v>323</v>
      </c>
      <c r="K117" s="20" t="s">
        <v>349</v>
      </c>
      <c r="L117" s="8" t="s">
        <v>325</v>
      </c>
      <c r="M117" s="21"/>
      <c r="N117" s="21"/>
      <c r="O117" s="21"/>
      <c r="P117" s="21"/>
      <c r="Q117" s="21"/>
    </row>
    <row r="118" spans="1:17">
      <c r="A118" s="7">
        <v>97</v>
      </c>
      <c r="B118" s="18" t="s">
        <v>106</v>
      </c>
      <c r="C118" s="19">
        <v>9.2338019799999994E-3</v>
      </c>
      <c r="D118" s="8" t="s">
        <v>320</v>
      </c>
      <c r="E118" s="8">
        <v>27526.95</v>
      </c>
      <c r="F118" s="8">
        <v>0</v>
      </c>
      <c r="G118" s="8">
        <v>0</v>
      </c>
      <c r="H118" s="5">
        <v>27526.95</v>
      </c>
      <c r="I118" s="8" t="s">
        <v>322</v>
      </c>
      <c r="J118" s="20" t="s">
        <v>323</v>
      </c>
      <c r="K118" s="20" t="s">
        <v>350</v>
      </c>
      <c r="L118" s="8" t="s">
        <v>325</v>
      </c>
      <c r="M118" s="21"/>
      <c r="N118" s="21"/>
      <c r="O118" s="21"/>
      <c r="P118" s="21"/>
      <c r="Q118" s="21"/>
    </row>
    <row r="119" spans="1:17">
      <c r="A119" s="7">
        <v>98</v>
      </c>
      <c r="B119" s="18" t="s">
        <v>107</v>
      </c>
      <c r="C119" s="19">
        <v>2.7801574300000001E-4</v>
      </c>
      <c r="D119" s="8" t="s">
        <v>320</v>
      </c>
      <c r="E119" s="8">
        <v>828.79</v>
      </c>
      <c r="F119" s="8">
        <v>0</v>
      </c>
      <c r="G119" s="8">
        <v>0</v>
      </c>
      <c r="H119" s="5">
        <v>828.79</v>
      </c>
      <c r="I119" s="8" t="s">
        <v>320</v>
      </c>
      <c r="J119" s="20" t="s">
        <v>321</v>
      </c>
      <c r="K119" s="20" t="s">
        <v>321</v>
      </c>
      <c r="L119" s="8" t="s">
        <v>321</v>
      </c>
      <c r="M119" s="21"/>
      <c r="N119" s="21"/>
      <c r="O119" s="21"/>
      <c r="P119" s="21"/>
      <c r="Q119" s="21"/>
    </row>
    <row r="120" spans="1:17">
      <c r="A120" s="7">
        <v>99</v>
      </c>
      <c r="B120" s="18" t="s">
        <v>108</v>
      </c>
      <c r="C120" s="19">
        <v>3.5251722030000001E-3</v>
      </c>
      <c r="D120" s="8" t="s">
        <v>320</v>
      </c>
      <c r="E120" s="8">
        <v>10508.92</v>
      </c>
      <c r="F120" s="8">
        <v>0</v>
      </c>
      <c r="G120" s="8">
        <v>0</v>
      </c>
      <c r="H120" s="5">
        <v>10508.92</v>
      </c>
      <c r="I120" s="8" t="s">
        <v>322</v>
      </c>
      <c r="J120" s="20" t="s">
        <v>323</v>
      </c>
      <c r="K120" s="20" t="s">
        <v>351</v>
      </c>
      <c r="L120" s="8" t="s">
        <v>325</v>
      </c>
      <c r="M120" s="21"/>
      <c r="N120" s="21"/>
      <c r="O120" s="21"/>
      <c r="P120" s="21"/>
      <c r="Q120" s="21"/>
    </row>
    <row r="121" spans="1:17">
      <c r="A121" s="7">
        <v>100</v>
      </c>
      <c r="B121" s="18" t="s">
        <v>109</v>
      </c>
      <c r="C121" s="19">
        <v>3.2169530500000002E-4</v>
      </c>
      <c r="D121" s="8" t="s">
        <v>320</v>
      </c>
      <c r="E121" s="8">
        <v>959.01</v>
      </c>
      <c r="F121" s="8">
        <v>0</v>
      </c>
      <c r="G121" s="8">
        <v>0</v>
      </c>
      <c r="H121" s="5">
        <v>959.01</v>
      </c>
      <c r="I121" s="8" t="s">
        <v>320</v>
      </c>
      <c r="J121" s="20" t="s">
        <v>321</v>
      </c>
      <c r="K121" s="20" t="s">
        <v>321</v>
      </c>
      <c r="L121" s="8" t="s">
        <v>321</v>
      </c>
      <c r="M121" s="21"/>
      <c r="N121" s="21"/>
      <c r="O121" s="21"/>
      <c r="P121" s="21"/>
      <c r="Q121" s="21"/>
    </row>
    <row r="122" spans="1:17">
      <c r="A122" s="7">
        <v>101</v>
      </c>
      <c r="B122" s="18" t="s">
        <v>110</v>
      </c>
      <c r="C122" s="19">
        <v>2.1422289099999999E-4</v>
      </c>
      <c r="D122" s="8" t="s">
        <v>320</v>
      </c>
      <c r="E122" s="8">
        <v>638.62</v>
      </c>
      <c r="F122" s="8">
        <v>0</v>
      </c>
      <c r="G122" s="8">
        <v>0</v>
      </c>
      <c r="H122" s="5">
        <v>638.62</v>
      </c>
      <c r="I122" s="8" t="s">
        <v>320</v>
      </c>
      <c r="J122" s="20" t="s">
        <v>321</v>
      </c>
      <c r="K122" s="20" t="s">
        <v>321</v>
      </c>
      <c r="L122" s="8" t="s">
        <v>321</v>
      </c>
      <c r="M122" s="21"/>
      <c r="N122" s="21"/>
      <c r="O122" s="21"/>
      <c r="P122" s="21"/>
      <c r="Q122" s="21"/>
    </row>
    <row r="123" spans="1:17">
      <c r="A123" s="7">
        <v>102</v>
      </c>
      <c r="B123" s="18" t="s">
        <v>111</v>
      </c>
      <c r="C123" s="19">
        <v>2.8311153900000002E-4</v>
      </c>
      <c r="D123" s="8" t="s">
        <v>320</v>
      </c>
      <c r="E123" s="8">
        <v>843.99</v>
      </c>
      <c r="F123" s="8">
        <v>0</v>
      </c>
      <c r="G123" s="8">
        <v>0</v>
      </c>
      <c r="H123" s="5">
        <v>843.99</v>
      </c>
      <c r="I123" s="8" t="s">
        <v>320</v>
      </c>
      <c r="J123" s="20" t="s">
        <v>321</v>
      </c>
      <c r="K123" s="20" t="s">
        <v>321</v>
      </c>
      <c r="L123" s="8" t="s">
        <v>321</v>
      </c>
      <c r="M123" s="21"/>
      <c r="N123" s="21"/>
      <c r="O123" s="21"/>
      <c r="P123" s="21"/>
      <c r="Q123" s="21"/>
    </row>
    <row r="124" spans="1:17">
      <c r="A124" s="7">
        <v>103</v>
      </c>
      <c r="B124" s="18" t="s">
        <v>112</v>
      </c>
      <c r="C124" s="19">
        <v>2.0174925100000001E-4</v>
      </c>
      <c r="D124" s="8" t="s">
        <v>320</v>
      </c>
      <c r="E124" s="8">
        <v>601.44000000000005</v>
      </c>
      <c r="F124" s="8">
        <v>0</v>
      </c>
      <c r="G124" s="8">
        <v>0</v>
      </c>
      <c r="H124" s="5">
        <v>601.44000000000005</v>
      </c>
      <c r="I124" s="8" t="s">
        <v>320</v>
      </c>
      <c r="J124" s="20" t="s">
        <v>321</v>
      </c>
      <c r="K124" s="20" t="s">
        <v>321</v>
      </c>
      <c r="L124" s="8" t="s">
        <v>321</v>
      </c>
      <c r="M124" s="21"/>
      <c r="N124" s="21"/>
      <c r="O124" s="21"/>
      <c r="P124" s="21"/>
      <c r="Q124" s="21"/>
    </row>
    <row r="125" spans="1:17">
      <c r="A125" s="7">
        <v>104</v>
      </c>
      <c r="B125" s="18" t="s">
        <v>113</v>
      </c>
      <c r="C125" s="19">
        <v>3.3930320799999998E-4</v>
      </c>
      <c r="D125" s="8" t="s">
        <v>320</v>
      </c>
      <c r="E125" s="8">
        <v>1011.5</v>
      </c>
      <c r="F125" s="8">
        <v>0</v>
      </c>
      <c r="G125" s="8">
        <v>0</v>
      </c>
      <c r="H125" s="5">
        <v>1011.5</v>
      </c>
      <c r="I125" s="8" t="s">
        <v>320</v>
      </c>
      <c r="J125" s="20" t="s">
        <v>321</v>
      </c>
      <c r="K125" s="20" t="s">
        <v>321</v>
      </c>
      <c r="L125" s="8" t="s">
        <v>321</v>
      </c>
      <c r="M125" s="21"/>
      <c r="N125" s="21"/>
      <c r="O125" s="21"/>
      <c r="P125" s="21"/>
      <c r="Q125" s="21"/>
    </row>
    <row r="126" spans="1:17">
      <c r="A126" s="7">
        <v>105</v>
      </c>
      <c r="B126" s="18" t="s">
        <v>114</v>
      </c>
      <c r="C126" s="19">
        <v>1.0823453979999999E-3</v>
      </c>
      <c r="D126" s="8" t="s">
        <v>320</v>
      </c>
      <c r="E126" s="8">
        <v>3226.59</v>
      </c>
      <c r="F126" s="8">
        <v>0</v>
      </c>
      <c r="G126" s="8">
        <v>0</v>
      </c>
      <c r="H126" s="5">
        <v>3226.59</v>
      </c>
      <c r="I126" s="8" t="s">
        <v>320</v>
      </c>
      <c r="J126" s="20" t="s">
        <v>321</v>
      </c>
      <c r="K126" s="20" t="s">
        <v>321</v>
      </c>
      <c r="L126" s="8" t="s">
        <v>321</v>
      </c>
      <c r="M126" s="21"/>
      <c r="N126" s="21"/>
      <c r="O126" s="21"/>
      <c r="P126" s="21"/>
      <c r="Q126" s="21"/>
    </row>
    <row r="127" spans="1:17">
      <c r="A127" s="7">
        <v>106</v>
      </c>
      <c r="B127" s="18" t="s">
        <v>115</v>
      </c>
      <c r="C127" s="19">
        <v>3.0210647500000001E-4</v>
      </c>
      <c r="D127" s="8" t="s">
        <v>320</v>
      </c>
      <c r="E127" s="8">
        <v>900.61</v>
      </c>
      <c r="F127" s="8">
        <v>0</v>
      </c>
      <c r="G127" s="8">
        <v>0</v>
      </c>
      <c r="H127" s="5">
        <v>900.61</v>
      </c>
      <c r="I127" s="8" t="s">
        <v>320</v>
      </c>
      <c r="J127" s="20" t="s">
        <v>321</v>
      </c>
      <c r="K127" s="20" t="s">
        <v>321</v>
      </c>
      <c r="L127" s="8" t="s">
        <v>321</v>
      </c>
      <c r="M127" s="21"/>
      <c r="N127" s="21"/>
      <c r="O127" s="21"/>
      <c r="P127" s="21"/>
      <c r="Q127" s="21"/>
    </row>
    <row r="128" spans="1:17">
      <c r="A128" s="7">
        <v>107</v>
      </c>
      <c r="B128" s="18" t="s">
        <v>116</v>
      </c>
      <c r="C128" s="19">
        <v>1.2420493549999999E-3</v>
      </c>
      <c r="D128" s="8" t="s">
        <v>320</v>
      </c>
      <c r="E128" s="8">
        <v>3702.68</v>
      </c>
      <c r="F128" s="8">
        <v>0</v>
      </c>
      <c r="G128" s="8">
        <v>0</v>
      </c>
      <c r="H128" s="5">
        <v>3702.68</v>
      </c>
      <c r="I128" s="8" t="s">
        <v>320</v>
      </c>
      <c r="J128" s="20" t="s">
        <v>321</v>
      </c>
      <c r="K128" s="20" t="s">
        <v>321</v>
      </c>
      <c r="L128" s="8" t="s">
        <v>321</v>
      </c>
      <c r="M128" s="21"/>
      <c r="N128" s="21"/>
      <c r="O128" s="21"/>
      <c r="P128" s="21"/>
      <c r="Q128" s="21"/>
    </row>
    <row r="129" spans="1:17">
      <c r="A129" s="7">
        <v>108</v>
      </c>
      <c r="B129" s="18" t="s">
        <v>117</v>
      </c>
      <c r="C129" s="19">
        <v>2.9166460000000002E-6</v>
      </c>
      <c r="D129" s="8" t="s">
        <v>322</v>
      </c>
      <c r="E129" s="8">
        <v>8.6948340919840685</v>
      </c>
      <c r="F129" s="8">
        <v>-8.6948340919840685</v>
      </c>
      <c r="G129" s="8">
        <v>0</v>
      </c>
      <c r="H129" s="5">
        <v>0</v>
      </c>
      <c r="I129" s="8" t="s">
        <v>320</v>
      </c>
      <c r="J129" s="20" t="s">
        <v>321</v>
      </c>
      <c r="K129" s="20" t="s">
        <v>321</v>
      </c>
      <c r="L129" s="8" t="s">
        <v>321</v>
      </c>
      <c r="M129" s="21"/>
      <c r="N129" s="21"/>
      <c r="O129" s="21"/>
      <c r="P129" s="21"/>
      <c r="Q129" s="21"/>
    </row>
    <row r="130" spans="1:17">
      <c r="A130" s="7">
        <v>109</v>
      </c>
      <c r="B130" s="18" t="s">
        <v>118</v>
      </c>
      <c r="C130" s="19">
        <v>4.39995757E-4</v>
      </c>
      <c r="D130" s="8" t="s">
        <v>320</v>
      </c>
      <c r="E130" s="8">
        <v>1311.67</v>
      </c>
      <c r="F130" s="8">
        <v>0</v>
      </c>
      <c r="G130" s="8">
        <v>0</v>
      </c>
      <c r="H130" s="5">
        <v>1311.67</v>
      </c>
      <c r="I130" s="8" t="s">
        <v>320</v>
      </c>
      <c r="J130" s="20" t="s">
        <v>321</v>
      </c>
      <c r="K130" s="20" t="s">
        <v>321</v>
      </c>
      <c r="L130" s="8" t="s">
        <v>321</v>
      </c>
      <c r="M130" s="21"/>
      <c r="N130" s="21"/>
      <c r="O130" s="21"/>
      <c r="P130" s="21"/>
      <c r="Q130" s="21"/>
    </row>
    <row r="131" spans="1:17">
      <c r="A131" s="7">
        <v>110</v>
      </c>
      <c r="B131" s="18" t="s">
        <v>119</v>
      </c>
      <c r="C131" s="19">
        <v>1.7590962699999999E-4</v>
      </c>
      <c r="D131" s="8" t="s">
        <v>320</v>
      </c>
      <c r="E131" s="8">
        <v>524.41</v>
      </c>
      <c r="F131" s="8">
        <v>0</v>
      </c>
      <c r="G131" s="8">
        <v>0</v>
      </c>
      <c r="H131" s="5">
        <v>524.41</v>
      </c>
      <c r="I131" s="8" t="s">
        <v>320</v>
      </c>
      <c r="J131" s="20" t="s">
        <v>321</v>
      </c>
      <c r="K131" s="20" t="s">
        <v>321</v>
      </c>
      <c r="L131" s="8" t="s">
        <v>321</v>
      </c>
      <c r="M131" s="21"/>
      <c r="N131" s="21"/>
      <c r="O131" s="21"/>
      <c r="P131" s="21"/>
      <c r="Q131" s="21"/>
    </row>
    <row r="132" spans="1:17">
      <c r="A132" s="7">
        <v>111</v>
      </c>
      <c r="B132" s="18" t="s">
        <v>120</v>
      </c>
      <c r="C132" s="19">
        <v>2.3394227399999999E-4</v>
      </c>
      <c r="D132" s="8" t="s">
        <v>320</v>
      </c>
      <c r="E132" s="8">
        <v>697.41</v>
      </c>
      <c r="F132" s="8">
        <v>0</v>
      </c>
      <c r="G132" s="8">
        <v>0</v>
      </c>
      <c r="H132" s="5">
        <v>697.41</v>
      </c>
      <c r="I132" s="8" t="s">
        <v>320</v>
      </c>
      <c r="J132" s="20" t="s">
        <v>321</v>
      </c>
      <c r="K132" s="20" t="s">
        <v>321</v>
      </c>
      <c r="L132" s="8" t="s">
        <v>321</v>
      </c>
      <c r="M132" s="21"/>
      <c r="N132" s="21"/>
      <c r="O132" s="21"/>
      <c r="P132" s="21"/>
      <c r="Q132" s="21"/>
    </row>
    <row r="133" spans="1:17">
      <c r="A133" s="7">
        <v>112</v>
      </c>
      <c r="B133" s="18" t="s">
        <v>121</v>
      </c>
      <c r="C133" s="19">
        <v>4.1796783500000004E-3</v>
      </c>
      <c r="D133" s="8" t="s">
        <v>320</v>
      </c>
      <c r="E133" s="8">
        <v>12460.07</v>
      </c>
      <c r="F133" s="8">
        <v>0</v>
      </c>
      <c r="G133" s="8">
        <v>0</v>
      </c>
      <c r="H133" s="5">
        <v>12460.07</v>
      </c>
      <c r="I133" s="8" t="s">
        <v>322</v>
      </c>
      <c r="J133" s="20" t="s">
        <v>323</v>
      </c>
      <c r="K133" s="20" t="s">
        <v>352</v>
      </c>
      <c r="L133" s="8" t="s">
        <v>325</v>
      </c>
      <c r="M133" s="21"/>
      <c r="N133" s="21"/>
      <c r="O133" s="21"/>
      <c r="P133" s="21"/>
      <c r="Q133" s="21"/>
    </row>
    <row r="134" spans="1:17">
      <c r="A134" s="7">
        <v>113</v>
      </c>
      <c r="B134" s="18" t="s">
        <v>122</v>
      </c>
      <c r="C134" s="19">
        <v>1.7432722100000001E-4</v>
      </c>
      <c r="D134" s="8" t="s">
        <v>320</v>
      </c>
      <c r="E134" s="8">
        <v>519.69000000000005</v>
      </c>
      <c r="F134" s="8">
        <v>0</v>
      </c>
      <c r="G134" s="8">
        <v>0</v>
      </c>
      <c r="H134" s="5">
        <v>519.69000000000005</v>
      </c>
      <c r="I134" s="8" t="s">
        <v>320</v>
      </c>
      <c r="J134" s="20" t="s">
        <v>321</v>
      </c>
      <c r="K134" s="20" t="s">
        <v>321</v>
      </c>
      <c r="L134" s="8" t="s">
        <v>321</v>
      </c>
      <c r="M134" s="21"/>
      <c r="N134" s="21"/>
      <c r="O134" s="21"/>
      <c r="P134" s="21"/>
      <c r="Q134" s="21"/>
    </row>
    <row r="135" spans="1:17">
      <c r="A135" s="7">
        <v>114</v>
      </c>
      <c r="B135" s="18" t="s">
        <v>123</v>
      </c>
      <c r="C135" s="19">
        <v>9.8946865200000007E-4</v>
      </c>
      <c r="D135" s="8" t="s">
        <v>320</v>
      </c>
      <c r="E135" s="8">
        <v>2949.71</v>
      </c>
      <c r="F135" s="8">
        <v>0</v>
      </c>
      <c r="G135" s="8">
        <v>0</v>
      </c>
      <c r="H135" s="5">
        <v>2949.71</v>
      </c>
      <c r="I135" s="8" t="s">
        <v>320</v>
      </c>
      <c r="J135" s="20" t="s">
        <v>321</v>
      </c>
      <c r="K135" s="20" t="s">
        <v>321</v>
      </c>
      <c r="L135" s="8" t="s">
        <v>321</v>
      </c>
      <c r="M135" s="21"/>
      <c r="N135" s="21"/>
      <c r="O135" s="21"/>
      <c r="P135" s="21"/>
      <c r="Q135" s="21"/>
    </row>
    <row r="136" spans="1:17">
      <c r="A136" s="7">
        <v>115</v>
      </c>
      <c r="B136" s="18" t="s">
        <v>124</v>
      </c>
      <c r="C136" s="19">
        <v>2.4496552000000001E-5</v>
      </c>
      <c r="D136" s="8" t="s">
        <v>322</v>
      </c>
      <c r="E136" s="8">
        <v>73.026845035585566</v>
      </c>
      <c r="F136" s="8">
        <v>-73.026845035585566</v>
      </c>
      <c r="G136" s="8">
        <v>0</v>
      </c>
      <c r="H136" s="5">
        <v>0</v>
      </c>
      <c r="I136" s="8" t="s">
        <v>320</v>
      </c>
      <c r="J136" s="20" t="s">
        <v>321</v>
      </c>
      <c r="K136" s="20" t="s">
        <v>321</v>
      </c>
      <c r="L136" s="8" t="s">
        <v>321</v>
      </c>
      <c r="M136" s="21"/>
      <c r="N136" s="21"/>
      <c r="O136" s="21"/>
      <c r="P136" s="21"/>
      <c r="Q136" s="21"/>
    </row>
    <row r="137" spans="1:17">
      <c r="A137" s="7">
        <v>116</v>
      </c>
      <c r="B137" s="18" t="s">
        <v>125</v>
      </c>
      <c r="C137" s="19">
        <v>2.4927201570000002E-3</v>
      </c>
      <c r="D137" s="8" t="s">
        <v>320</v>
      </c>
      <c r="E137" s="8">
        <v>7431.07</v>
      </c>
      <c r="F137" s="8">
        <v>0</v>
      </c>
      <c r="G137" s="8">
        <v>0</v>
      </c>
      <c r="H137" s="5">
        <v>7431.07</v>
      </c>
      <c r="I137" s="8" t="s">
        <v>322</v>
      </c>
      <c r="J137" s="20" t="s">
        <v>323</v>
      </c>
      <c r="K137" s="20" t="s">
        <v>353</v>
      </c>
      <c r="L137" s="8" t="s">
        <v>325</v>
      </c>
      <c r="M137" s="21"/>
      <c r="N137" s="21"/>
      <c r="O137" s="21"/>
      <c r="P137" s="21"/>
      <c r="Q137" s="21"/>
    </row>
    <row r="138" spans="1:17">
      <c r="A138" s="7">
        <v>117</v>
      </c>
      <c r="B138" s="18" t="s">
        <v>126</v>
      </c>
      <c r="C138" s="19">
        <v>4.04726923E-4</v>
      </c>
      <c r="D138" s="8" t="s">
        <v>320</v>
      </c>
      <c r="E138" s="8">
        <v>1206.53</v>
      </c>
      <c r="F138" s="8">
        <v>0</v>
      </c>
      <c r="G138" s="8">
        <v>0</v>
      </c>
      <c r="H138" s="5">
        <v>1206.53</v>
      </c>
      <c r="I138" s="8" t="s">
        <v>322</v>
      </c>
      <c r="J138" s="20" t="s">
        <v>323</v>
      </c>
      <c r="K138" s="20" t="s">
        <v>335</v>
      </c>
      <c r="L138" s="8" t="s">
        <v>325</v>
      </c>
      <c r="M138" s="21"/>
      <c r="N138" s="21"/>
      <c r="O138" s="21"/>
      <c r="P138" s="21"/>
      <c r="Q138" s="21"/>
    </row>
    <row r="139" spans="1:17">
      <c r="A139" s="7">
        <v>118</v>
      </c>
      <c r="B139" s="18" t="s">
        <v>127</v>
      </c>
      <c r="C139" s="19">
        <v>1.750661517E-3</v>
      </c>
      <c r="D139" s="8" t="s">
        <v>320</v>
      </c>
      <c r="E139" s="8">
        <v>5218.91</v>
      </c>
      <c r="F139" s="8">
        <v>0</v>
      </c>
      <c r="G139" s="8">
        <v>0</v>
      </c>
      <c r="H139" s="5">
        <v>5218.91</v>
      </c>
      <c r="I139" s="8" t="s">
        <v>320</v>
      </c>
      <c r="J139" s="20" t="s">
        <v>321</v>
      </c>
      <c r="K139" s="20" t="s">
        <v>321</v>
      </c>
      <c r="L139" s="8" t="s">
        <v>321</v>
      </c>
      <c r="M139" s="21"/>
      <c r="N139" s="21"/>
      <c r="O139" s="21"/>
      <c r="P139" s="21"/>
      <c r="Q139" s="21"/>
    </row>
    <row r="140" spans="1:17">
      <c r="A140" s="7">
        <v>119</v>
      </c>
      <c r="B140" s="18" t="s">
        <v>128</v>
      </c>
      <c r="C140" s="19">
        <v>4.93200938E-4</v>
      </c>
      <c r="D140" s="8" t="s">
        <v>320</v>
      </c>
      <c r="E140" s="8">
        <v>1470.28</v>
      </c>
      <c r="F140" s="8">
        <v>0</v>
      </c>
      <c r="G140" s="8">
        <v>0</v>
      </c>
      <c r="H140" s="5">
        <v>1470.28</v>
      </c>
      <c r="I140" s="8" t="s">
        <v>320</v>
      </c>
      <c r="J140" s="20" t="s">
        <v>321</v>
      </c>
      <c r="K140" s="20" t="s">
        <v>321</v>
      </c>
      <c r="L140" s="8" t="s">
        <v>321</v>
      </c>
      <c r="M140" s="21"/>
      <c r="N140" s="21"/>
      <c r="O140" s="21"/>
      <c r="P140" s="21"/>
      <c r="Q140" s="21"/>
    </row>
    <row r="141" spans="1:17">
      <c r="A141" s="7">
        <v>120</v>
      </c>
      <c r="B141" s="18" t="s">
        <v>129</v>
      </c>
      <c r="C141" s="19">
        <v>2.391080743E-2</v>
      </c>
      <c r="D141" s="8" t="s">
        <v>320</v>
      </c>
      <c r="E141" s="8">
        <v>71280.679999999993</v>
      </c>
      <c r="F141" s="8">
        <v>0</v>
      </c>
      <c r="G141" s="8">
        <v>0</v>
      </c>
      <c r="H141" s="5">
        <v>71280.679999999993</v>
      </c>
      <c r="I141" s="8" t="s">
        <v>322</v>
      </c>
      <c r="J141" s="20" t="s">
        <v>323</v>
      </c>
      <c r="K141" s="20" t="s">
        <v>354</v>
      </c>
      <c r="L141" s="8" t="s">
        <v>325</v>
      </c>
      <c r="M141" s="21"/>
      <c r="N141" s="21"/>
      <c r="O141" s="21"/>
      <c r="P141" s="21"/>
      <c r="Q141" s="21"/>
    </row>
    <row r="142" spans="1:17">
      <c r="A142" s="7">
        <v>121</v>
      </c>
      <c r="B142" s="18" t="s">
        <v>130</v>
      </c>
      <c r="C142" s="19">
        <v>9.9756728499999993E-4</v>
      </c>
      <c r="D142" s="8" t="s">
        <v>320</v>
      </c>
      <c r="E142" s="8">
        <v>2973.85</v>
      </c>
      <c r="F142" s="8">
        <v>0</v>
      </c>
      <c r="G142" s="8">
        <v>0</v>
      </c>
      <c r="H142" s="5">
        <v>2973.85</v>
      </c>
      <c r="I142" s="8" t="s">
        <v>320</v>
      </c>
      <c r="J142" s="20" t="s">
        <v>321</v>
      </c>
      <c r="K142" s="20" t="s">
        <v>321</v>
      </c>
      <c r="L142" s="8" t="s">
        <v>321</v>
      </c>
      <c r="M142" s="21"/>
      <c r="N142" s="21"/>
      <c r="O142" s="21"/>
      <c r="P142" s="21"/>
      <c r="Q142" s="21"/>
    </row>
    <row r="143" spans="1:17">
      <c r="A143" s="7">
        <v>122</v>
      </c>
      <c r="B143" s="18" t="s">
        <v>131</v>
      </c>
      <c r="C143" s="19">
        <v>2.6846285500000002E-4</v>
      </c>
      <c r="D143" s="8" t="s">
        <v>320</v>
      </c>
      <c r="E143" s="8">
        <v>800.32</v>
      </c>
      <c r="F143" s="8">
        <v>0</v>
      </c>
      <c r="G143" s="8">
        <v>0</v>
      </c>
      <c r="H143" s="5">
        <v>800.32</v>
      </c>
      <c r="I143" s="8" t="s">
        <v>320</v>
      </c>
      <c r="J143" s="20" t="s">
        <v>321</v>
      </c>
      <c r="K143" s="20" t="s">
        <v>321</v>
      </c>
      <c r="L143" s="8" t="s">
        <v>321</v>
      </c>
      <c r="M143" s="21"/>
      <c r="N143" s="21"/>
      <c r="O143" s="21"/>
      <c r="P143" s="21"/>
      <c r="Q143" s="21"/>
    </row>
    <row r="144" spans="1:17">
      <c r="A144" s="7">
        <v>123</v>
      </c>
      <c r="B144" s="18" t="s">
        <v>132</v>
      </c>
      <c r="C144" s="19">
        <v>5.4943125129999996E-3</v>
      </c>
      <c r="D144" s="8" t="s">
        <v>320</v>
      </c>
      <c r="E144" s="8">
        <v>16379.13</v>
      </c>
      <c r="F144" s="8">
        <v>0</v>
      </c>
      <c r="G144" s="8">
        <v>0</v>
      </c>
      <c r="H144" s="5">
        <v>16379.13</v>
      </c>
      <c r="I144" s="8" t="s">
        <v>322</v>
      </c>
      <c r="J144" s="20" t="s">
        <v>323</v>
      </c>
      <c r="K144" s="20" t="s">
        <v>355</v>
      </c>
      <c r="L144" s="8" t="s">
        <v>325</v>
      </c>
      <c r="M144" s="21"/>
      <c r="N144" s="21"/>
      <c r="O144" s="21"/>
      <c r="P144" s="21"/>
      <c r="Q144" s="21"/>
    </row>
    <row r="145" spans="1:17">
      <c r="A145" s="7">
        <v>124</v>
      </c>
      <c r="B145" s="18" t="s">
        <v>133</v>
      </c>
      <c r="C145" s="19">
        <v>3.5979730059999999E-3</v>
      </c>
      <c r="D145" s="8" t="s">
        <v>320</v>
      </c>
      <c r="E145" s="8">
        <v>10725.94</v>
      </c>
      <c r="F145" s="8">
        <v>0</v>
      </c>
      <c r="G145" s="8">
        <v>0</v>
      </c>
      <c r="H145" s="5">
        <v>10725.94</v>
      </c>
      <c r="I145" s="8" t="s">
        <v>322</v>
      </c>
      <c r="J145" s="20" t="s">
        <v>323</v>
      </c>
      <c r="K145" s="20" t="s">
        <v>356</v>
      </c>
      <c r="L145" s="8" t="s">
        <v>325</v>
      </c>
      <c r="M145" s="21"/>
      <c r="N145" s="21"/>
      <c r="O145" s="21"/>
      <c r="P145" s="21"/>
      <c r="Q145" s="21"/>
    </row>
    <row r="146" spans="1:17">
      <c r="A146" s="7">
        <v>125</v>
      </c>
      <c r="B146" s="18" t="s">
        <v>134</v>
      </c>
      <c r="C146" s="19">
        <v>1.234778975E-3</v>
      </c>
      <c r="D146" s="8" t="s">
        <v>320</v>
      </c>
      <c r="E146" s="8">
        <v>3681.01</v>
      </c>
      <c r="F146" s="8">
        <v>0</v>
      </c>
      <c r="G146" s="8">
        <v>0</v>
      </c>
      <c r="H146" s="5">
        <v>3681.01</v>
      </c>
      <c r="I146" s="8" t="s">
        <v>322</v>
      </c>
      <c r="J146" s="20" t="s">
        <v>323</v>
      </c>
      <c r="K146" s="20" t="s">
        <v>357</v>
      </c>
      <c r="L146" s="8" t="s">
        <v>325</v>
      </c>
      <c r="M146" s="21"/>
      <c r="N146" s="21"/>
      <c r="O146" s="21"/>
      <c r="P146" s="21"/>
      <c r="Q146" s="21"/>
    </row>
    <row r="147" spans="1:17">
      <c r="A147" s="7">
        <v>126</v>
      </c>
      <c r="B147" s="18" t="s">
        <v>135</v>
      </c>
      <c r="C147" s="19">
        <v>1.0289043E-4</v>
      </c>
      <c r="D147" s="8" t="s">
        <v>320</v>
      </c>
      <c r="E147" s="8">
        <v>306.73</v>
      </c>
      <c r="F147" s="8">
        <v>0</v>
      </c>
      <c r="G147" s="8">
        <v>0</v>
      </c>
      <c r="H147" s="5">
        <v>306.73</v>
      </c>
      <c r="I147" s="8" t="s">
        <v>322</v>
      </c>
      <c r="J147" s="20" t="s">
        <v>323</v>
      </c>
      <c r="K147" s="20" t="s">
        <v>358</v>
      </c>
      <c r="L147" s="8" t="s">
        <v>325</v>
      </c>
      <c r="M147" s="21"/>
      <c r="N147" s="21"/>
      <c r="O147" s="21"/>
      <c r="P147" s="21"/>
      <c r="Q147" s="21"/>
    </row>
    <row r="148" spans="1:17">
      <c r="A148" s="7">
        <v>127</v>
      </c>
      <c r="B148" s="18" t="s">
        <v>136</v>
      </c>
      <c r="C148" s="19">
        <v>6.406629239E-3</v>
      </c>
      <c r="D148" s="8" t="s">
        <v>320</v>
      </c>
      <c r="E148" s="8">
        <v>19098.849999999999</v>
      </c>
      <c r="F148" s="8">
        <v>0</v>
      </c>
      <c r="G148" s="8">
        <v>0</v>
      </c>
      <c r="H148" s="5">
        <v>19098.849999999999</v>
      </c>
      <c r="I148" s="8" t="s">
        <v>322</v>
      </c>
      <c r="J148" s="20" t="s">
        <v>323</v>
      </c>
      <c r="K148" s="20" t="s">
        <v>359</v>
      </c>
      <c r="L148" s="8" t="s">
        <v>325</v>
      </c>
      <c r="M148" s="21"/>
      <c r="N148" s="21"/>
      <c r="O148" s="21"/>
      <c r="P148" s="21"/>
      <c r="Q148" s="21"/>
    </row>
    <row r="149" spans="1:17">
      <c r="A149" s="7">
        <v>128</v>
      </c>
      <c r="B149" s="18" t="s">
        <v>137</v>
      </c>
      <c r="C149" s="19">
        <v>1.9759611309999999E-3</v>
      </c>
      <c r="D149" s="8" t="s">
        <v>320</v>
      </c>
      <c r="E149" s="8">
        <v>5890.55</v>
      </c>
      <c r="F149" s="8">
        <v>0</v>
      </c>
      <c r="G149" s="8">
        <v>0</v>
      </c>
      <c r="H149" s="5">
        <v>5890.55</v>
      </c>
      <c r="I149" s="8" t="s">
        <v>322</v>
      </c>
      <c r="J149" s="20" t="s">
        <v>323</v>
      </c>
      <c r="K149" s="20" t="s">
        <v>360</v>
      </c>
      <c r="L149" s="8" t="s">
        <v>325</v>
      </c>
      <c r="M149" s="21"/>
      <c r="N149" s="21"/>
      <c r="O149" s="21"/>
      <c r="P149" s="21"/>
      <c r="Q149" s="21"/>
    </row>
    <row r="150" spans="1:17">
      <c r="A150" s="7">
        <v>129</v>
      </c>
      <c r="B150" s="18" t="s">
        <v>138</v>
      </c>
      <c r="C150" s="19">
        <v>6.486601285E-3</v>
      </c>
      <c r="D150" s="8" t="s">
        <v>320</v>
      </c>
      <c r="E150" s="8">
        <v>19337.25</v>
      </c>
      <c r="F150" s="8">
        <v>0</v>
      </c>
      <c r="G150" s="8">
        <v>0</v>
      </c>
      <c r="H150" s="5">
        <v>19337.25</v>
      </c>
      <c r="I150" s="8" t="s">
        <v>320</v>
      </c>
      <c r="J150" s="20" t="s">
        <v>321</v>
      </c>
      <c r="K150" s="20" t="s">
        <v>321</v>
      </c>
      <c r="L150" s="8" t="s">
        <v>321</v>
      </c>
      <c r="M150" s="21"/>
      <c r="N150" s="21"/>
      <c r="O150" s="21"/>
      <c r="P150" s="21"/>
      <c r="Q150" s="21"/>
    </row>
    <row r="151" spans="1:17">
      <c r="A151" s="7">
        <v>130</v>
      </c>
      <c r="B151" s="18" t="s">
        <v>139</v>
      </c>
      <c r="C151" s="19">
        <v>3.1086096499999998E-4</v>
      </c>
      <c r="D151" s="8" t="s">
        <v>320</v>
      </c>
      <c r="E151" s="8">
        <v>926.71</v>
      </c>
      <c r="F151" s="8">
        <v>0</v>
      </c>
      <c r="G151" s="8">
        <v>0</v>
      </c>
      <c r="H151" s="5">
        <v>926.71</v>
      </c>
      <c r="I151" s="8" t="s">
        <v>320</v>
      </c>
      <c r="J151" s="20" t="s">
        <v>321</v>
      </c>
      <c r="K151" s="20" t="s">
        <v>321</v>
      </c>
      <c r="L151" s="8" t="s">
        <v>321</v>
      </c>
      <c r="M151" s="21"/>
      <c r="N151" s="21"/>
      <c r="O151" s="21"/>
      <c r="P151" s="21"/>
      <c r="Q151" s="21"/>
    </row>
    <row r="152" spans="1:17">
      <c r="A152" s="7">
        <v>131</v>
      </c>
      <c r="B152" s="18" t="s">
        <v>140</v>
      </c>
      <c r="C152" s="19">
        <v>2.2630631960000001E-3</v>
      </c>
      <c r="D152" s="8" t="s">
        <v>320</v>
      </c>
      <c r="E152" s="8">
        <v>6746.43</v>
      </c>
      <c r="F152" s="8">
        <v>0</v>
      </c>
      <c r="G152" s="8">
        <v>0</v>
      </c>
      <c r="H152" s="5">
        <v>6746.43</v>
      </c>
      <c r="I152" s="8" t="s">
        <v>320</v>
      </c>
      <c r="J152" s="20" t="s">
        <v>321</v>
      </c>
      <c r="K152" s="20" t="s">
        <v>321</v>
      </c>
      <c r="L152" s="8" t="s">
        <v>321</v>
      </c>
      <c r="M152" s="21"/>
      <c r="N152" s="21"/>
      <c r="O152" s="21"/>
      <c r="P152" s="21"/>
      <c r="Q152" s="21"/>
    </row>
    <row r="153" spans="1:17">
      <c r="A153" s="7">
        <v>132</v>
      </c>
      <c r="B153" s="18" t="s">
        <v>141</v>
      </c>
      <c r="C153" s="19">
        <v>2.2227072398000002E-2</v>
      </c>
      <c r="D153" s="8" t="s">
        <v>320</v>
      </c>
      <c r="E153" s="8">
        <v>66261.279999999999</v>
      </c>
      <c r="F153" s="8">
        <v>0</v>
      </c>
      <c r="G153" s="8">
        <v>0</v>
      </c>
      <c r="H153" s="5">
        <v>66261.279999999999</v>
      </c>
      <c r="I153" s="8" t="s">
        <v>322</v>
      </c>
      <c r="J153" s="20" t="s">
        <v>323</v>
      </c>
      <c r="K153" s="20" t="s">
        <v>361</v>
      </c>
      <c r="L153" s="8" t="s">
        <v>325</v>
      </c>
      <c r="M153" s="21"/>
      <c r="N153" s="21"/>
      <c r="O153" s="21"/>
      <c r="P153" s="21"/>
      <c r="Q153" s="21"/>
    </row>
    <row r="154" spans="1:17">
      <c r="A154" s="7">
        <v>133</v>
      </c>
      <c r="B154" s="18" t="s">
        <v>142</v>
      </c>
      <c r="C154" s="19">
        <v>9.8379769200000007E-4</v>
      </c>
      <c r="D154" s="8" t="s">
        <v>320</v>
      </c>
      <c r="E154" s="8">
        <v>2932.81</v>
      </c>
      <c r="F154" s="8">
        <v>0</v>
      </c>
      <c r="G154" s="8">
        <v>0</v>
      </c>
      <c r="H154" s="5">
        <v>2932.81</v>
      </c>
      <c r="I154" s="8" t="s">
        <v>320</v>
      </c>
      <c r="J154" s="20" t="s">
        <v>321</v>
      </c>
      <c r="K154" s="20" t="s">
        <v>321</v>
      </c>
      <c r="L154" s="8" t="s">
        <v>321</v>
      </c>
      <c r="M154" s="21"/>
      <c r="N154" s="21"/>
      <c r="O154" s="21"/>
      <c r="P154" s="21"/>
      <c r="Q154" s="21"/>
    </row>
    <row r="155" spans="1:17">
      <c r="A155" s="7">
        <v>134</v>
      </c>
      <c r="B155" s="18" t="s">
        <v>143</v>
      </c>
      <c r="C155" s="19">
        <v>3.1145250536999999E-2</v>
      </c>
      <c r="D155" s="8" t="s">
        <v>320</v>
      </c>
      <c r="E155" s="8">
        <v>92847.33</v>
      </c>
      <c r="F155" s="8">
        <v>0</v>
      </c>
      <c r="G155" s="8">
        <v>255.79</v>
      </c>
      <c r="H155" s="5">
        <v>93103.12</v>
      </c>
      <c r="I155" s="8" t="s">
        <v>322</v>
      </c>
      <c r="J155" s="20" t="s">
        <v>323</v>
      </c>
      <c r="K155" s="20" t="s">
        <v>362</v>
      </c>
      <c r="L155" s="8" t="s">
        <v>325</v>
      </c>
      <c r="M155" s="21"/>
      <c r="N155" s="21"/>
      <c r="O155" s="21"/>
      <c r="P155" s="21"/>
      <c r="Q155" s="21"/>
    </row>
    <row r="156" spans="1:17">
      <c r="A156" s="7">
        <v>135</v>
      </c>
      <c r="B156" s="18" t="s">
        <v>144</v>
      </c>
      <c r="C156" s="19">
        <v>8.5048985999999999E-4</v>
      </c>
      <c r="D156" s="8" t="s">
        <v>320</v>
      </c>
      <c r="E156" s="8">
        <v>2535.4</v>
      </c>
      <c r="F156" s="8">
        <v>0</v>
      </c>
      <c r="G156" s="8">
        <v>0</v>
      </c>
      <c r="H156" s="5">
        <v>2535.4</v>
      </c>
      <c r="I156" s="8" t="s">
        <v>320</v>
      </c>
      <c r="J156" s="20" t="s">
        <v>321</v>
      </c>
      <c r="K156" s="20" t="s">
        <v>321</v>
      </c>
      <c r="L156" s="8" t="s">
        <v>321</v>
      </c>
      <c r="M156" s="21"/>
      <c r="N156" s="21"/>
      <c r="O156" s="21"/>
      <c r="P156" s="21"/>
      <c r="Q156" s="21"/>
    </row>
    <row r="157" spans="1:17">
      <c r="A157" s="7">
        <v>136</v>
      </c>
      <c r="B157" s="18" t="s">
        <v>145</v>
      </c>
      <c r="C157" s="19">
        <v>4.043991E-5</v>
      </c>
      <c r="D157" s="8" t="s">
        <v>322</v>
      </c>
      <c r="E157" s="8">
        <v>120.55570273004246</v>
      </c>
      <c r="F157" s="8">
        <v>-120.55570273004246</v>
      </c>
      <c r="G157" s="8">
        <v>0</v>
      </c>
      <c r="H157" s="5">
        <v>0</v>
      </c>
      <c r="I157" s="8" t="s">
        <v>320</v>
      </c>
      <c r="J157" s="20" t="s">
        <v>321</v>
      </c>
      <c r="K157" s="20" t="s">
        <v>321</v>
      </c>
      <c r="L157" s="8" t="s">
        <v>321</v>
      </c>
      <c r="M157" s="21"/>
      <c r="N157" s="21"/>
      <c r="O157" s="21"/>
      <c r="P157" s="21"/>
      <c r="Q157" s="21"/>
    </row>
    <row r="158" spans="1:17">
      <c r="A158" s="7">
        <v>137</v>
      </c>
      <c r="B158" s="18" t="s">
        <v>146</v>
      </c>
      <c r="C158" s="19">
        <v>8.1575084800000004E-4</v>
      </c>
      <c r="D158" s="8" t="s">
        <v>320</v>
      </c>
      <c r="E158" s="8">
        <v>2431.84</v>
      </c>
      <c r="F158" s="8">
        <v>0</v>
      </c>
      <c r="G158" s="8">
        <v>0</v>
      </c>
      <c r="H158" s="5">
        <v>2431.84</v>
      </c>
      <c r="I158" s="8" t="s">
        <v>322</v>
      </c>
      <c r="J158" s="20" t="s">
        <v>323</v>
      </c>
      <c r="K158" s="20" t="s">
        <v>363</v>
      </c>
      <c r="L158" s="8" t="s">
        <v>325</v>
      </c>
      <c r="M158" s="21"/>
      <c r="N158" s="21"/>
      <c r="O158" s="21"/>
      <c r="P158" s="21"/>
      <c r="Q158" s="21"/>
    </row>
    <row r="159" spans="1:17">
      <c r="A159" s="7">
        <v>138</v>
      </c>
      <c r="B159" s="18" t="s">
        <v>147</v>
      </c>
      <c r="C159" s="19">
        <v>5.9449414359999996E-3</v>
      </c>
      <c r="D159" s="8" t="s">
        <v>320</v>
      </c>
      <c r="E159" s="8">
        <v>17722.509999999998</v>
      </c>
      <c r="F159" s="8">
        <v>0</v>
      </c>
      <c r="G159" s="8">
        <v>0</v>
      </c>
      <c r="H159" s="5">
        <v>17722.509999999998</v>
      </c>
      <c r="I159" s="8" t="s">
        <v>322</v>
      </c>
      <c r="J159" s="20" t="s">
        <v>323</v>
      </c>
      <c r="K159" s="20" t="s">
        <v>364</v>
      </c>
      <c r="L159" s="8" t="s">
        <v>325</v>
      </c>
      <c r="M159" s="21"/>
      <c r="N159" s="21"/>
      <c r="O159" s="21"/>
      <c r="P159" s="21"/>
      <c r="Q159" s="21"/>
    </row>
    <row r="160" spans="1:17">
      <c r="A160" s="7">
        <v>139</v>
      </c>
      <c r="B160" s="18" t="s">
        <v>148</v>
      </c>
      <c r="C160" s="19">
        <v>4.7307352989999999E-3</v>
      </c>
      <c r="D160" s="8" t="s">
        <v>320</v>
      </c>
      <c r="E160" s="8">
        <v>14102.83</v>
      </c>
      <c r="F160" s="8">
        <v>0</v>
      </c>
      <c r="G160" s="8">
        <v>0</v>
      </c>
      <c r="H160" s="5">
        <v>14102.83</v>
      </c>
      <c r="I160" s="8" t="s">
        <v>320</v>
      </c>
      <c r="J160" s="20" t="s">
        <v>321</v>
      </c>
      <c r="K160" s="20" t="s">
        <v>321</v>
      </c>
      <c r="L160" s="8" t="s">
        <v>321</v>
      </c>
      <c r="M160" s="21"/>
      <c r="N160" s="21"/>
      <c r="O160" s="21"/>
      <c r="P160" s="21"/>
      <c r="Q160" s="21"/>
    </row>
    <row r="161" spans="1:17">
      <c r="A161" s="7">
        <v>140</v>
      </c>
      <c r="B161" s="18" t="s">
        <v>149</v>
      </c>
      <c r="C161" s="19">
        <v>1.3858695E-3</v>
      </c>
      <c r="D161" s="8" t="s">
        <v>320</v>
      </c>
      <c r="E161" s="8">
        <v>4131.43</v>
      </c>
      <c r="F161" s="8">
        <v>0</v>
      </c>
      <c r="G161" s="8">
        <v>0</v>
      </c>
      <c r="H161" s="5">
        <v>4131.43</v>
      </c>
      <c r="I161" s="8" t="s">
        <v>322</v>
      </c>
      <c r="J161" s="20" t="s">
        <v>323</v>
      </c>
      <c r="K161" s="20" t="s">
        <v>365</v>
      </c>
      <c r="L161" s="8" t="s">
        <v>325</v>
      </c>
      <c r="M161" s="21"/>
      <c r="N161" s="21"/>
      <c r="O161" s="21"/>
      <c r="P161" s="21"/>
      <c r="Q161" s="21"/>
    </row>
    <row r="162" spans="1:17">
      <c r="A162" s="7">
        <v>141</v>
      </c>
      <c r="B162" s="18" t="s">
        <v>150</v>
      </c>
      <c r="C162" s="19">
        <v>8.8237929539999992E-3</v>
      </c>
      <c r="D162" s="8" t="s">
        <v>320</v>
      </c>
      <c r="E162" s="8">
        <v>26304.67</v>
      </c>
      <c r="F162" s="8">
        <v>0</v>
      </c>
      <c r="G162" s="8">
        <v>0</v>
      </c>
      <c r="H162" s="5">
        <v>26304.67</v>
      </c>
      <c r="I162" s="8" t="s">
        <v>322</v>
      </c>
      <c r="J162" s="20" t="s">
        <v>323</v>
      </c>
      <c r="K162" s="20" t="s">
        <v>366</v>
      </c>
      <c r="L162" s="8" t="s">
        <v>325</v>
      </c>
      <c r="M162" s="21"/>
      <c r="N162" s="21"/>
      <c r="O162" s="21"/>
      <c r="P162" s="21"/>
      <c r="Q162" s="21"/>
    </row>
    <row r="163" spans="1:17">
      <c r="A163" s="7">
        <v>142</v>
      </c>
      <c r="B163" s="18" t="s">
        <v>151</v>
      </c>
      <c r="C163" s="19">
        <v>6.6875918000000004E-5</v>
      </c>
      <c r="D163" s="8" t="s">
        <v>322</v>
      </c>
      <c r="E163" s="8">
        <v>199.36427381284221</v>
      </c>
      <c r="F163" s="8">
        <v>-199.36427381284221</v>
      </c>
      <c r="G163" s="8">
        <v>0</v>
      </c>
      <c r="H163" s="5">
        <v>0</v>
      </c>
      <c r="I163" s="8" t="s">
        <v>320</v>
      </c>
      <c r="J163" s="20" t="s">
        <v>321</v>
      </c>
      <c r="K163" s="20" t="s">
        <v>321</v>
      </c>
      <c r="L163" s="8" t="s">
        <v>321</v>
      </c>
      <c r="M163" s="21"/>
      <c r="N163" s="21"/>
      <c r="O163" s="21"/>
      <c r="P163" s="21"/>
      <c r="Q163" s="21"/>
    </row>
    <row r="164" spans="1:17">
      <c r="A164" s="7">
        <v>143</v>
      </c>
      <c r="B164" s="18" t="s">
        <v>152</v>
      </c>
      <c r="C164" s="19">
        <v>5.4332410000000002E-5</v>
      </c>
      <c r="D164" s="8" t="s">
        <v>322</v>
      </c>
      <c r="E164" s="8">
        <v>161.97073308439082</v>
      </c>
      <c r="F164" s="8">
        <v>-161.97073308439082</v>
      </c>
      <c r="G164" s="8">
        <v>0</v>
      </c>
      <c r="H164" s="5">
        <v>0</v>
      </c>
      <c r="I164" s="8" t="s">
        <v>320</v>
      </c>
      <c r="J164" s="20" t="s">
        <v>321</v>
      </c>
      <c r="K164" s="20" t="s">
        <v>321</v>
      </c>
      <c r="L164" s="8" t="s">
        <v>321</v>
      </c>
      <c r="M164" s="21"/>
      <c r="N164" s="21"/>
      <c r="O164" s="21"/>
      <c r="P164" s="21"/>
      <c r="Q164" s="21"/>
    </row>
    <row r="165" spans="1:17">
      <c r="A165" s="7">
        <v>144</v>
      </c>
      <c r="B165" s="18" t="s">
        <v>153</v>
      </c>
      <c r="C165" s="19">
        <v>1.06649534E-4</v>
      </c>
      <c r="D165" s="8" t="s">
        <v>320</v>
      </c>
      <c r="E165" s="8">
        <v>317.93</v>
      </c>
      <c r="F165" s="8">
        <v>0</v>
      </c>
      <c r="G165" s="8">
        <v>0</v>
      </c>
      <c r="H165" s="5">
        <v>317.93</v>
      </c>
      <c r="I165" s="8" t="s">
        <v>320</v>
      </c>
      <c r="J165" s="20" t="s">
        <v>321</v>
      </c>
      <c r="K165" s="20" t="s">
        <v>321</v>
      </c>
      <c r="L165" s="8" t="s">
        <v>321</v>
      </c>
      <c r="M165" s="21"/>
      <c r="N165" s="21"/>
      <c r="O165" s="21"/>
      <c r="P165" s="21"/>
      <c r="Q165" s="21"/>
    </row>
    <row r="166" spans="1:17">
      <c r="A166" s="7">
        <v>145</v>
      </c>
      <c r="B166" s="18" t="s">
        <v>154</v>
      </c>
      <c r="C166" s="19">
        <v>9.49381273E-4</v>
      </c>
      <c r="D166" s="8" t="s">
        <v>320</v>
      </c>
      <c r="E166" s="8">
        <v>2830.21</v>
      </c>
      <c r="F166" s="8">
        <v>0</v>
      </c>
      <c r="G166" s="8">
        <v>0</v>
      </c>
      <c r="H166" s="5">
        <v>2830.21</v>
      </c>
      <c r="I166" s="8" t="s">
        <v>320</v>
      </c>
      <c r="J166" s="20" t="s">
        <v>321</v>
      </c>
      <c r="K166" s="20" t="s">
        <v>321</v>
      </c>
      <c r="L166" s="8" t="s">
        <v>321</v>
      </c>
      <c r="M166" s="21"/>
      <c r="N166" s="21"/>
      <c r="O166" s="21"/>
      <c r="P166" s="21"/>
      <c r="Q166" s="21"/>
    </row>
    <row r="167" spans="1:17">
      <c r="A167" s="7">
        <v>146</v>
      </c>
      <c r="B167" s="18" t="s">
        <v>155</v>
      </c>
      <c r="C167" s="19">
        <v>1.4976536818E-2</v>
      </c>
      <c r="D167" s="8" t="s">
        <v>320</v>
      </c>
      <c r="E167" s="8">
        <v>44646.66</v>
      </c>
      <c r="F167" s="8">
        <v>0</v>
      </c>
      <c r="G167" s="8">
        <v>0</v>
      </c>
      <c r="H167" s="5">
        <v>44646.66</v>
      </c>
      <c r="I167" s="8" t="s">
        <v>322</v>
      </c>
      <c r="J167" s="20" t="s">
        <v>323</v>
      </c>
      <c r="K167" s="20" t="s">
        <v>367</v>
      </c>
      <c r="L167" s="8" t="s">
        <v>325</v>
      </c>
      <c r="M167" s="21"/>
      <c r="N167" s="21"/>
      <c r="O167" s="21"/>
      <c r="P167" s="21"/>
      <c r="Q167" s="21"/>
    </row>
    <row r="168" spans="1:17">
      <c r="A168" s="7">
        <v>147</v>
      </c>
      <c r="B168" s="18" t="s">
        <v>156</v>
      </c>
      <c r="C168" s="19">
        <v>4.4797409659999999E-3</v>
      </c>
      <c r="D168" s="8" t="s">
        <v>320</v>
      </c>
      <c r="E168" s="8">
        <v>13354.59</v>
      </c>
      <c r="F168" s="8">
        <v>0</v>
      </c>
      <c r="G168" s="8">
        <v>0</v>
      </c>
      <c r="H168" s="5">
        <v>13354.59</v>
      </c>
      <c r="I168" s="8" t="s">
        <v>322</v>
      </c>
      <c r="J168" s="20" t="s">
        <v>323</v>
      </c>
      <c r="K168" s="20" t="s">
        <v>335</v>
      </c>
      <c r="L168" s="8" t="s">
        <v>325</v>
      </c>
      <c r="M168" s="21"/>
      <c r="N168" s="21"/>
      <c r="O168" s="21"/>
      <c r="P168" s="21"/>
      <c r="Q168" s="21"/>
    </row>
    <row r="169" spans="1:17">
      <c r="A169" s="7">
        <v>148</v>
      </c>
      <c r="B169" s="18" t="s">
        <v>157</v>
      </c>
      <c r="C169" s="19">
        <v>7.1513735200000002E-4</v>
      </c>
      <c r="D169" s="8" t="s">
        <v>320</v>
      </c>
      <c r="E169" s="8">
        <v>2131.9</v>
      </c>
      <c r="F169" s="8">
        <v>0</v>
      </c>
      <c r="G169" s="8">
        <v>0</v>
      </c>
      <c r="H169" s="5">
        <v>2131.9</v>
      </c>
      <c r="I169" s="8" t="s">
        <v>322</v>
      </c>
      <c r="J169" s="20" t="s">
        <v>323</v>
      </c>
      <c r="K169" s="20" t="s">
        <v>368</v>
      </c>
      <c r="L169" s="8" t="s">
        <v>325</v>
      </c>
      <c r="M169" s="21"/>
      <c r="N169" s="21"/>
      <c r="O169" s="21"/>
      <c r="P169" s="21"/>
      <c r="Q169" s="21"/>
    </row>
    <row r="170" spans="1:17">
      <c r="A170" s="7">
        <v>149</v>
      </c>
      <c r="B170" s="18" t="s">
        <v>158</v>
      </c>
      <c r="C170" s="19">
        <v>3.6024340999999999E-5</v>
      </c>
      <c r="D170" s="8" t="s">
        <v>322</v>
      </c>
      <c r="E170" s="8">
        <v>107.39241864390104</v>
      </c>
      <c r="F170" s="8">
        <v>-107.39241864390104</v>
      </c>
      <c r="G170" s="8">
        <v>0</v>
      </c>
      <c r="H170" s="5">
        <v>0</v>
      </c>
      <c r="I170" s="8" t="s">
        <v>320</v>
      </c>
      <c r="J170" s="20" t="s">
        <v>321</v>
      </c>
      <c r="K170" s="20" t="s">
        <v>321</v>
      </c>
      <c r="L170" s="8" t="s">
        <v>321</v>
      </c>
      <c r="M170" s="21"/>
      <c r="N170" s="21"/>
      <c r="O170" s="21"/>
      <c r="P170" s="21"/>
      <c r="Q170" s="21"/>
    </row>
    <row r="171" spans="1:17">
      <c r="A171" s="7">
        <v>150</v>
      </c>
      <c r="B171" s="18" t="s">
        <v>159</v>
      </c>
      <c r="C171" s="19">
        <v>5.4349003299999997E-4</v>
      </c>
      <c r="D171" s="8" t="s">
        <v>320</v>
      </c>
      <c r="E171" s="8">
        <v>1620.2</v>
      </c>
      <c r="F171" s="8">
        <v>0</v>
      </c>
      <c r="G171" s="8">
        <v>0</v>
      </c>
      <c r="H171" s="5">
        <v>1620.2</v>
      </c>
      <c r="I171" s="8" t="s">
        <v>320</v>
      </c>
      <c r="J171" s="20" t="s">
        <v>321</v>
      </c>
      <c r="K171" s="20" t="s">
        <v>321</v>
      </c>
      <c r="L171" s="8" t="s">
        <v>321</v>
      </c>
      <c r="M171" s="21"/>
      <c r="N171" s="21"/>
      <c r="O171" s="21"/>
      <c r="P171" s="21"/>
      <c r="Q171" s="21"/>
    </row>
    <row r="172" spans="1:17">
      <c r="A172" s="7">
        <v>151</v>
      </c>
      <c r="B172" s="18" t="s">
        <v>160</v>
      </c>
      <c r="C172" s="19">
        <v>8.6511046551000004E-2</v>
      </c>
      <c r="D172" s="8" t="s">
        <v>320</v>
      </c>
      <c r="E172" s="8">
        <v>257898.69</v>
      </c>
      <c r="F172" s="8">
        <v>0</v>
      </c>
      <c r="G172" s="8">
        <v>0</v>
      </c>
      <c r="H172" s="5">
        <v>257898.69</v>
      </c>
      <c r="I172" s="8" t="s">
        <v>322</v>
      </c>
      <c r="J172" s="20" t="s">
        <v>323</v>
      </c>
      <c r="K172" s="20" t="s">
        <v>369</v>
      </c>
      <c r="L172" s="8" t="s">
        <v>325</v>
      </c>
      <c r="M172" s="21"/>
      <c r="N172" s="21"/>
      <c r="O172" s="21"/>
      <c r="P172" s="21"/>
      <c r="Q172" s="21"/>
    </row>
    <row r="173" spans="1:17">
      <c r="A173" s="7">
        <v>152</v>
      </c>
      <c r="B173" s="18" t="s">
        <v>161</v>
      </c>
      <c r="C173" s="19">
        <v>6.4650348899999998E-4</v>
      </c>
      <c r="D173" s="8" t="s">
        <v>320</v>
      </c>
      <c r="E173" s="8">
        <v>1927.3</v>
      </c>
      <c r="F173" s="8">
        <v>0</v>
      </c>
      <c r="G173" s="8">
        <v>0</v>
      </c>
      <c r="H173" s="5">
        <v>1927.3</v>
      </c>
      <c r="I173" s="8" t="s">
        <v>320</v>
      </c>
      <c r="J173" s="20" t="s">
        <v>321</v>
      </c>
      <c r="K173" s="20" t="s">
        <v>321</v>
      </c>
      <c r="L173" s="8" t="s">
        <v>321</v>
      </c>
      <c r="M173" s="21"/>
      <c r="N173" s="21"/>
      <c r="O173" s="21"/>
      <c r="P173" s="21"/>
      <c r="Q173" s="21"/>
    </row>
    <row r="174" spans="1:17">
      <c r="A174" s="7">
        <v>153</v>
      </c>
      <c r="B174" s="18" t="s">
        <v>162</v>
      </c>
      <c r="C174" s="19">
        <v>8.6236729899999995E-4</v>
      </c>
      <c r="D174" s="8" t="s">
        <v>320</v>
      </c>
      <c r="E174" s="8">
        <v>2570.81</v>
      </c>
      <c r="F174" s="8">
        <v>0</v>
      </c>
      <c r="G174" s="8">
        <v>0</v>
      </c>
      <c r="H174" s="5">
        <v>2570.81</v>
      </c>
      <c r="I174" s="8" t="s">
        <v>320</v>
      </c>
      <c r="J174" s="20" t="s">
        <v>321</v>
      </c>
      <c r="K174" s="20" t="s">
        <v>321</v>
      </c>
      <c r="L174" s="8" t="s">
        <v>321</v>
      </c>
      <c r="M174" s="21"/>
      <c r="N174" s="21"/>
      <c r="O174" s="21"/>
      <c r="P174" s="21"/>
      <c r="Q174" s="21"/>
    </row>
    <row r="175" spans="1:17">
      <c r="A175" s="7">
        <v>154</v>
      </c>
      <c r="B175" s="18" t="s">
        <v>163</v>
      </c>
      <c r="C175" s="19">
        <v>3.4954682540000001E-3</v>
      </c>
      <c r="D175" s="8" t="s">
        <v>320</v>
      </c>
      <c r="E175" s="8">
        <v>10420.370000000001</v>
      </c>
      <c r="F175" s="8">
        <v>0</v>
      </c>
      <c r="G175" s="8">
        <v>0</v>
      </c>
      <c r="H175" s="5">
        <v>10420.370000000001</v>
      </c>
      <c r="I175" s="8" t="s">
        <v>322</v>
      </c>
      <c r="J175" s="20" t="s">
        <v>323</v>
      </c>
      <c r="K175" s="20" t="s">
        <v>370</v>
      </c>
      <c r="L175" s="8" t="s">
        <v>325</v>
      </c>
      <c r="M175" s="21"/>
      <c r="N175" s="21"/>
      <c r="O175" s="21"/>
      <c r="P175" s="21"/>
      <c r="Q175" s="21"/>
    </row>
    <row r="176" spans="1:17">
      <c r="A176" s="7">
        <v>155</v>
      </c>
      <c r="B176" s="18" t="s">
        <v>164</v>
      </c>
      <c r="C176" s="19">
        <v>1.188263E-6</v>
      </c>
      <c r="D176" s="8" t="s">
        <v>322</v>
      </c>
      <c r="E176" s="8">
        <v>3.5423392631958981</v>
      </c>
      <c r="F176" s="8">
        <v>-3.5423392631958981</v>
      </c>
      <c r="G176" s="8">
        <v>0</v>
      </c>
      <c r="H176" s="5">
        <v>0</v>
      </c>
      <c r="I176" s="8" t="s">
        <v>320</v>
      </c>
      <c r="J176" s="20" t="s">
        <v>321</v>
      </c>
      <c r="K176" s="20" t="s">
        <v>321</v>
      </c>
      <c r="L176" s="8" t="s">
        <v>321</v>
      </c>
      <c r="M176" s="21"/>
      <c r="N176" s="21"/>
      <c r="O176" s="21"/>
      <c r="P176" s="21"/>
      <c r="Q176" s="21"/>
    </row>
    <row r="177" spans="1:17">
      <c r="A177" s="7">
        <v>156</v>
      </c>
      <c r="B177" s="18" t="s">
        <v>165</v>
      </c>
      <c r="C177" s="19">
        <v>1.8731634500000001E-4</v>
      </c>
      <c r="D177" s="8" t="s">
        <v>320</v>
      </c>
      <c r="E177" s="8">
        <v>558.41</v>
      </c>
      <c r="F177" s="8">
        <v>0</v>
      </c>
      <c r="G177" s="8">
        <v>0</v>
      </c>
      <c r="H177" s="5">
        <v>558.41</v>
      </c>
      <c r="I177" s="8" t="s">
        <v>320</v>
      </c>
      <c r="J177" s="20" t="s">
        <v>321</v>
      </c>
      <c r="K177" s="20" t="s">
        <v>321</v>
      </c>
      <c r="L177" s="8" t="s">
        <v>321</v>
      </c>
      <c r="M177" s="21"/>
      <c r="N177" s="21"/>
      <c r="O177" s="21"/>
      <c r="P177" s="21"/>
      <c r="Q177" s="21"/>
    </row>
    <row r="178" spans="1:17">
      <c r="A178" s="7">
        <v>157</v>
      </c>
      <c r="B178" s="18" t="s">
        <v>166</v>
      </c>
      <c r="C178" s="19">
        <v>6.0352741929999999E-3</v>
      </c>
      <c r="D178" s="8" t="s">
        <v>320</v>
      </c>
      <c r="E178" s="8">
        <v>17991.8</v>
      </c>
      <c r="F178" s="8">
        <v>0</v>
      </c>
      <c r="G178" s="8">
        <v>0</v>
      </c>
      <c r="H178" s="5">
        <v>17991.8</v>
      </c>
      <c r="I178" s="8" t="s">
        <v>322</v>
      </c>
      <c r="J178" s="20" t="s">
        <v>323</v>
      </c>
      <c r="K178" s="20" t="s">
        <v>371</v>
      </c>
      <c r="L178" s="8" t="s">
        <v>325</v>
      </c>
      <c r="M178" s="21"/>
      <c r="N178" s="21"/>
      <c r="O178" s="21"/>
      <c r="P178" s="21"/>
      <c r="Q178" s="21"/>
    </row>
    <row r="179" spans="1:17">
      <c r="A179" s="7">
        <v>158</v>
      </c>
      <c r="B179" s="18" t="s">
        <v>167</v>
      </c>
      <c r="C179" s="19">
        <v>2.785770312E-3</v>
      </c>
      <c r="D179" s="8" t="s">
        <v>320</v>
      </c>
      <c r="E179" s="8">
        <v>8304.68</v>
      </c>
      <c r="F179" s="8">
        <v>0</v>
      </c>
      <c r="G179" s="8">
        <v>0</v>
      </c>
      <c r="H179" s="5">
        <v>8304.68</v>
      </c>
      <c r="I179" s="8" t="s">
        <v>322</v>
      </c>
      <c r="J179" s="20" t="s">
        <v>323</v>
      </c>
      <c r="K179" s="20" t="s">
        <v>372</v>
      </c>
      <c r="L179" s="8" t="s">
        <v>325</v>
      </c>
      <c r="M179" s="21"/>
      <c r="N179" s="21"/>
      <c r="O179" s="21"/>
      <c r="P179" s="21"/>
      <c r="Q179" s="21"/>
    </row>
    <row r="180" spans="1:17">
      <c r="A180" s="7">
        <v>159</v>
      </c>
      <c r="B180" s="18" t="s">
        <v>168</v>
      </c>
      <c r="C180" s="19">
        <v>1.9846587479999999E-3</v>
      </c>
      <c r="D180" s="8" t="s">
        <v>320</v>
      </c>
      <c r="E180" s="8">
        <v>5916.48</v>
      </c>
      <c r="F180" s="8">
        <v>0</v>
      </c>
      <c r="G180" s="8">
        <v>0</v>
      </c>
      <c r="H180" s="5">
        <v>5916.48</v>
      </c>
      <c r="I180" s="8" t="s">
        <v>320</v>
      </c>
      <c r="J180" s="20" t="s">
        <v>321</v>
      </c>
      <c r="K180" s="20" t="s">
        <v>321</v>
      </c>
      <c r="L180" s="8" t="s">
        <v>321</v>
      </c>
      <c r="M180" s="21"/>
      <c r="N180" s="21"/>
      <c r="O180" s="21"/>
      <c r="P180" s="21"/>
      <c r="Q180" s="21"/>
    </row>
    <row r="181" spans="1:17">
      <c r="A181" s="7">
        <v>160</v>
      </c>
      <c r="B181" s="18" t="s">
        <v>169</v>
      </c>
      <c r="C181" s="19">
        <v>3.10542941E-4</v>
      </c>
      <c r="D181" s="8" t="s">
        <v>320</v>
      </c>
      <c r="E181" s="8">
        <v>925.76</v>
      </c>
      <c r="F181" s="8">
        <v>0</v>
      </c>
      <c r="G181" s="8">
        <v>0</v>
      </c>
      <c r="H181" s="5">
        <v>925.76</v>
      </c>
      <c r="I181" s="8" t="s">
        <v>320</v>
      </c>
      <c r="J181" s="20" t="s">
        <v>321</v>
      </c>
      <c r="K181" s="20" t="s">
        <v>321</v>
      </c>
      <c r="L181" s="8" t="s">
        <v>321</v>
      </c>
      <c r="M181" s="21"/>
      <c r="N181" s="21"/>
      <c r="O181" s="21"/>
      <c r="P181" s="21"/>
      <c r="Q181" s="21"/>
    </row>
    <row r="182" spans="1:17">
      <c r="A182" s="7">
        <v>161</v>
      </c>
      <c r="B182" s="18" t="s">
        <v>170</v>
      </c>
      <c r="C182" s="19">
        <v>9.4422835299999997E-4</v>
      </c>
      <c r="D182" s="8" t="s">
        <v>320</v>
      </c>
      <c r="E182" s="8">
        <v>2814.85</v>
      </c>
      <c r="F182" s="8">
        <v>0</v>
      </c>
      <c r="G182" s="8">
        <v>0</v>
      </c>
      <c r="H182" s="5">
        <v>2814.85</v>
      </c>
      <c r="I182" s="8" t="s">
        <v>320</v>
      </c>
      <c r="J182" s="20" t="s">
        <v>321</v>
      </c>
      <c r="K182" s="20" t="s">
        <v>321</v>
      </c>
      <c r="L182" s="8" t="s">
        <v>321</v>
      </c>
      <c r="M182" s="21"/>
      <c r="N182" s="21"/>
      <c r="O182" s="21"/>
      <c r="P182" s="21"/>
      <c r="Q182" s="21"/>
    </row>
    <row r="183" spans="1:17">
      <c r="A183" s="7">
        <v>162</v>
      </c>
      <c r="B183" s="18" t="s">
        <v>171</v>
      </c>
      <c r="C183" s="19">
        <v>4.2307814900000002E-4</v>
      </c>
      <c r="D183" s="8" t="s">
        <v>320</v>
      </c>
      <c r="E183" s="8">
        <v>1261.24</v>
      </c>
      <c r="F183" s="8">
        <v>0</v>
      </c>
      <c r="G183" s="8">
        <v>0</v>
      </c>
      <c r="H183" s="5">
        <v>1261.24</v>
      </c>
      <c r="I183" s="8" t="s">
        <v>320</v>
      </c>
      <c r="J183" s="20" t="s">
        <v>321</v>
      </c>
      <c r="K183" s="20" t="s">
        <v>321</v>
      </c>
      <c r="L183" s="8" t="s">
        <v>321</v>
      </c>
      <c r="M183" s="21"/>
      <c r="N183" s="21"/>
      <c r="O183" s="21"/>
      <c r="P183" s="21"/>
      <c r="Q183" s="21"/>
    </row>
    <row r="184" spans="1:17">
      <c r="A184" s="7">
        <v>163</v>
      </c>
      <c r="B184" s="18" t="s">
        <v>172</v>
      </c>
      <c r="C184" s="19">
        <v>1.8064208799999999E-3</v>
      </c>
      <c r="D184" s="8" t="s">
        <v>320</v>
      </c>
      <c r="E184" s="8">
        <v>5385.13</v>
      </c>
      <c r="F184" s="8">
        <v>0</v>
      </c>
      <c r="G184" s="8">
        <v>0</v>
      </c>
      <c r="H184" s="5">
        <v>5385.13</v>
      </c>
      <c r="I184" s="8" t="s">
        <v>320</v>
      </c>
      <c r="J184" s="20" t="s">
        <v>321</v>
      </c>
      <c r="K184" s="20" t="s">
        <v>321</v>
      </c>
      <c r="L184" s="8" t="s">
        <v>321</v>
      </c>
      <c r="M184" s="21"/>
      <c r="N184" s="21"/>
      <c r="O184" s="21"/>
      <c r="P184" s="21"/>
      <c r="Q184" s="21"/>
    </row>
    <row r="185" spans="1:17">
      <c r="A185" s="7">
        <v>164</v>
      </c>
      <c r="B185" s="18" t="s">
        <v>173</v>
      </c>
      <c r="C185" s="19">
        <v>3.2176018620000001E-3</v>
      </c>
      <c r="D185" s="8" t="s">
        <v>320</v>
      </c>
      <c r="E185" s="8">
        <v>9592.02</v>
      </c>
      <c r="F185" s="8">
        <v>0</v>
      </c>
      <c r="G185" s="8">
        <v>0</v>
      </c>
      <c r="H185" s="5">
        <v>9592.02</v>
      </c>
      <c r="I185" s="8" t="s">
        <v>320</v>
      </c>
      <c r="J185" s="20" t="s">
        <v>321</v>
      </c>
      <c r="K185" s="20" t="s">
        <v>321</v>
      </c>
      <c r="L185" s="8" t="s">
        <v>321</v>
      </c>
      <c r="M185" s="21"/>
      <c r="N185" s="21"/>
      <c r="O185" s="21"/>
      <c r="P185" s="21"/>
      <c r="Q185" s="21"/>
    </row>
    <row r="186" spans="1:17">
      <c r="A186" s="7">
        <v>165</v>
      </c>
      <c r="B186" s="18" t="s">
        <v>174</v>
      </c>
      <c r="C186" s="19">
        <v>3.8407488999999998E-5</v>
      </c>
      <c r="D186" s="8" t="s">
        <v>322</v>
      </c>
      <c r="E186" s="8">
        <v>114.49683806149359</v>
      </c>
      <c r="F186" s="8">
        <v>-114.49683806149359</v>
      </c>
      <c r="G186" s="8">
        <v>0</v>
      </c>
      <c r="H186" s="5">
        <v>0</v>
      </c>
      <c r="I186" s="8" t="s">
        <v>320</v>
      </c>
      <c r="J186" s="20" t="s">
        <v>321</v>
      </c>
      <c r="K186" s="20" t="s">
        <v>321</v>
      </c>
      <c r="L186" s="8" t="s">
        <v>321</v>
      </c>
      <c r="M186" s="21"/>
      <c r="N186" s="21"/>
      <c r="O186" s="21"/>
      <c r="P186" s="21"/>
      <c r="Q186" s="21"/>
    </row>
    <row r="187" spans="1:17">
      <c r="A187" s="7">
        <v>166</v>
      </c>
      <c r="B187" s="18" t="s">
        <v>175</v>
      </c>
      <c r="C187" s="19">
        <v>5.9922724300000003E-4</v>
      </c>
      <c r="D187" s="8" t="s">
        <v>320</v>
      </c>
      <c r="E187" s="8">
        <v>1786.36</v>
      </c>
      <c r="F187" s="8">
        <v>0</v>
      </c>
      <c r="G187" s="8">
        <v>0</v>
      </c>
      <c r="H187" s="5">
        <v>1786.36</v>
      </c>
      <c r="I187" s="8" t="s">
        <v>320</v>
      </c>
      <c r="J187" s="20" t="s">
        <v>321</v>
      </c>
      <c r="K187" s="20" t="s">
        <v>321</v>
      </c>
      <c r="L187" s="8" t="s">
        <v>321</v>
      </c>
      <c r="M187" s="21"/>
      <c r="N187" s="21"/>
      <c r="O187" s="21"/>
      <c r="P187" s="21"/>
      <c r="Q187" s="21"/>
    </row>
    <row r="188" spans="1:17">
      <c r="A188" s="7">
        <v>167</v>
      </c>
      <c r="B188" s="18" t="s">
        <v>176</v>
      </c>
      <c r="C188" s="19">
        <v>2.6396387000000001E-5</v>
      </c>
      <c r="D188" s="8" t="s">
        <v>322</v>
      </c>
      <c r="E188" s="8">
        <v>78.690456638483056</v>
      </c>
      <c r="F188" s="8">
        <v>-78.690456638483056</v>
      </c>
      <c r="G188" s="8">
        <v>0</v>
      </c>
      <c r="H188" s="5">
        <v>0</v>
      </c>
      <c r="I188" s="8" t="s">
        <v>320</v>
      </c>
      <c r="J188" s="20" t="s">
        <v>321</v>
      </c>
      <c r="K188" s="20" t="s">
        <v>321</v>
      </c>
      <c r="L188" s="8" t="s">
        <v>321</v>
      </c>
      <c r="M188" s="21"/>
      <c r="N188" s="21"/>
      <c r="O188" s="21"/>
      <c r="P188" s="21"/>
      <c r="Q188" s="21"/>
    </row>
    <row r="189" spans="1:17">
      <c r="A189" s="7">
        <v>168</v>
      </c>
      <c r="B189" s="18" t="s">
        <v>177</v>
      </c>
      <c r="C189" s="19">
        <v>7.1543601999999996E-5</v>
      </c>
      <c r="D189" s="8" t="s">
        <v>322</v>
      </c>
      <c r="E189" s="8">
        <v>213.27913971491208</v>
      </c>
      <c r="F189" s="8">
        <v>-213.27913971491208</v>
      </c>
      <c r="G189" s="8">
        <v>0</v>
      </c>
      <c r="H189" s="5">
        <v>0</v>
      </c>
      <c r="I189" s="8" t="s">
        <v>320</v>
      </c>
      <c r="J189" s="20" t="s">
        <v>321</v>
      </c>
      <c r="K189" s="20" t="s">
        <v>321</v>
      </c>
      <c r="L189" s="8" t="s">
        <v>321</v>
      </c>
      <c r="M189" s="21"/>
      <c r="N189" s="21"/>
      <c r="O189" s="21"/>
      <c r="P189" s="21"/>
      <c r="Q189" s="21"/>
    </row>
    <row r="190" spans="1:17">
      <c r="A190" s="7">
        <v>169</v>
      </c>
      <c r="B190" s="18" t="s">
        <v>178</v>
      </c>
      <c r="C190" s="19">
        <v>1.256002278E-3</v>
      </c>
      <c r="D190" s="8" t="s">
        <v>320</v>
      </c>
      <c r="E190" s="8">
        <v>3744.28</v>
      </c>
      <c r="F190" s="8">
        <v>0</v>
      </c>
      <c r="G190" s="8">
        <v>0</v>
      </c>
      <c r="H190" s="5">
        <v>3744.28</v>
      </c>
      <c r="I190" s="8" t="s">
        <v>320</v>
      </c>
      <c r="J190" s="20" t="s">
        <v>321</v>
      </c>
      <c r="K190" s="20" t="s">
        <v>321</v>
      </c>
      <c r="L190" s="8" t="s">
        <v>321</v>
      </c>
      <c r="M190" s="21"/>
      <c r="N190" s="21"/>
      <c r="O190" s="21"/>
      <c r="P190" s="21"/>
      <c r="Q190" s="21"/>
    </row>
    <row r="191" spans="1:17">
      <c r="A191" s="7">
        <v>170</v>
      </c>
      <c r="B191" s="18" t="s">
        <v>179</v>
      </c>
      <c r="C191" s="19">
        <v>1.7154393930000001E-2</v>
      </c>
      <c r="D191" s="8" t="s">
        <v>320</v>
      </c>
      <c r="E191" s="8">
        <v>51139.09</v>
      </c>
      <c r="F191" s="8">
        <v>0</v>
      </c>
      <c r="G191" s="8">
        <v>0</v>
      </c>
      <c r="H191" s="5">
        <v>51139.09</v>
      </c>
      <c r="I191" s="8" t="s">
        <v>322</v>
      </c>
      <c r="J191" s="20" t="s">
        <v>323</v>
      </c>
      <c r="K191" s="20" t="s">
        <v>373</v>
      </c>
      <c r="L191" s="8" t="s">
        <v>325</v>
      </c>
      <c r="M191" s="21"/>
      <c r="N191" s="21"/>
      <c r="O191" s="21"/>
      <c r="P191" s="21"/>
      <c r="Q191" s="21"/>
    </row>
    <row r="192" spans="1:17">
      <c r="A192" s="7">
        <v>171</v>
      </c>
      <c r="B192" s="18" t="s">
        <v>180</v>
      </c>
      <c r="C192" s="19">
        <v>6.9578341279999999E-3</v>
      </c>
      <c r="D192" s="8" t="s">
        <v>320</v>
      </c>
      <c r="E192" s="8">
        <v>20742.05</v>
      </c>
      <c r="F192" s="8">
        <v>0</v>
      </c>
      <c r="G192" s="8">
        <v>0</v>
      </c>
      <c r="H192" s="5">
        <v>20742.05</v>
      </c>
      <c r="I192" s="8" t="s">
        <v>322</v>
      </c>
      <c r="J192" s="20" t="s">
        <v>323</v>
      </c>
      <c r="K192" s="20" t="s">
        <v>374</v>
      </c>
      <c r="L192" s="8" t="s">
        <v>325</v>
      </c>
      <c r="M192" s="21"/>
      <c r="N192" s="21"/>
      <c r="O192" s="21"/>
      <c r="P192" s="21"/>
      <c r="Q192" s="21"/>
    </row>
    <row r="193" spans="1:17">
      <c r="A193" s="7">
        <v>172</v>
      </c>
      <c r="B193" s="18" t="s">
        <v>181</v>
      </c>
      <c r="C193" s="19">
        <v>9.858481609999999E-4</v>
      </c>
      <c r="D193" s="8" t="s">
        <v>320</v>
      </c>
      <c r="E193" s="8">
        <v>2938.92</v>
      </c>
      <c r="F193" s="8">
        <v>0</v>
      </c>
      <c r="G193" s="8">
        <v>0</v>
      </c>
      <c r="H193" s="5">
        <v>2938.92</v>
      </c>
      <c r="I193" s="8" t="s">
        <v>322</v>
      </c>
      <c r="J193" s="20" t="s">
        <v>323</v>
      </c>
      <c r="K193" s="20" t="s">
        <v>375</v>
      </c>
      <c r="L193" s="8" t="s">
        <v>325</v>
      </c>
      <c r="M193" s="21"/>
      <c r="N193" s="21"/>
      <c r="O193" s="21"/>
      <c r="P193" s="21"/>
      <c r="Q193" s="21"/>
    </row>
    <row r="194" spans="1:17">
      <c r="A194" s="7">
        <v>173</v>
      </c>
      <c r="B194" s="18" t="s">
        <v>182</v>
      </c>
      <c r="C194" s="19">
        <v>3.0056747899999999E-4</v>
      </c>
      <c r="D194" s="8" t="s">
        <v>320</v>
      </c>
      <c r="E194" s="8">
        <v>896.02</v>
      </c>
      <c r="F194" s="8">
        <v>0</v>
      </c>
      <c r="G194" s="8">
        <v>0</v>
      </c>
      <c r="H194" s="5">
        <v>896.02</v>
      </c>
      <c r="I194" s="8" t="s">
        <v>320</v>
      </c>
      <c r="J194" s="20" t="s">
        <v>321</v>
      </c>
      <c r="K194" s="20" t="s">
        <v>321</v>
      </c>
      <c r="L194" s="8" t="s">
        <v>321</v>
      </c>
      <c r="M194" s="21"/>
      <c r="N194" s="21"/>
      <c r="O194" s="21"/>
      <c r="P194" s="21"/>
      <c r="Q194" s="21"/>
    </row>
    <row r="195" spans="1:17">
      <c r="A195" s="7">
        <v>174</v>
      </c>
      <c r="B195" s="18" t="s">
        <v>183</v>
      </c>
      <c r="C195" s="19">
        <v>1.48781594E-4</v>
      </c>
      <c r="D195" s="8" t="s">
        <v>320</v>
      </c>
      <c r="E195" s="8">
        <v>443.53</v>
      </c>
      <c r="F195" s="8">
        <v>0</v>
      </c>
      <c r="G195" s="8">
        <v>0</v>
      </c>
      <c r="H195" s="5">
        <v>443.53</v>
      </c>
      <c r="I195" s="8" t="s">
        <v>320</v>
      </c>
      <c r="J195" s="20" t="s">
        <v>321</v>
      </c>
      <c r="K195" s="20" t="s">
        <v>321</v>
      </c>
      <c r="L195" s="8" t="s">
        <v>321</v>
      </c>
      <c r="M195" s="21"/>
      <c r="N195" s="21"/>
      <c r="O195" s="21"/>
      <c r="P195" s="21"/>
      <c r="Q195" s="21"/>
    </row>
    <row r="196" spans="1:17">
      <c r="A196" s="7">
        <v>175</v>
      </c>
      <c r="B196" s="18" t="s">
        <v>184</v>
      </c>
      <c r="C196" s="19">
        <v>2.1378856399999999E-4</v>
      </c>
      <c r="D196" s="8" t="s">
        <v>320</v>
      </c>
      <c r="E196" s="8">
        <v>637.33000000000004</v>
      </c>
      <c r="F196" s="8">
        <v>0</v>
      </c>
      <c r="G196" s="8">
        <v>0</v>
      </c>
      <c r="H196" s="5">
        <v>637.33000000000004</v>
      </c>
      <c r="I196" s="8" t="s">
        <v>320</v>
      </c>
      <c r="J196" s="20" t="s">
        <v>321</v>
      </c>
      <c r="K196" s="20" t="s">
        <v>321</v>
      </c>
      <c r="L196" s="8" t="s">
        <v>321</v>
      </c>
      <c r="M196" s="21"/>
      <c r="N196" s="21"/>
      <c r="O196" s="21"/>
      <c r="P196" s="21"/>
      <c r="Q196" s="21"/>
    </row>
    <row r="197" spans="1:17">
      <c r="A197" s="7">
        <v>176</v>
      </c>
      <c r="B197" s="18" t="s">
        <v>185</v>
      </c>
      <c r="C197" s="19">
        <v>9.0106554000000003E-5</v>
      </c>
      <c r="D197" s="8" t="s">
        <v>320</v>
      </c>
      <c r="E197" s="8">
        <v>268.62</v>
      </c>
      <c r="F197" s="8">
        <v>0</v>
      </c>
      <c r="G197" s="8">
        <v>0</v>
      </c>
      <c r="H197" s="5">
        <v>268.62</v>
      </c>
      <c r="I197" s="8" t="s">
        <v>320</v>
      </c>
      <c r="J197" s="20" t="s">
        <v>321</v>
      </c>
      <c r="K197" s="20" t="s">
        <v>321</v>
      </c>
      <c r="L197" s="8" t="s">
        <v>321</v>
      </c>
      <c r="M197" s="21"/>
      <c r="N197" s="21"/>
      <c r="O197" s="21"/>
      <c r="P197" s="21"/>
      <c r="Q197" s="21"/>
    </row>
    <row r="198" spans="1:17">
      <c r="A198" s="7">
        <v>177</v>
      </c>
      <c r="B198" s="18" t="s">
        <v>186</v>
      </c>
      <c r="C198" s="19">
        <v>2.1563493299999999E-4</v>
      </c>
      <c r="D198" s="8" t="s">
        <v>320</v>
      </c>
      <c r="E198" s="8">
        <v>642.83000000000004</v>
      </c>
      <c r="F198" s="8">
        <v>0</v>
      </c>
      <c r="G198" s="8">
        <v>0</v>
      </c>
      <c r="H198" s="5">
        <v>642.83000000000004</v>
      </c>
      <c r="I198" s="8" t="s">
        <v>320</v>
      </c>
      <c r="J198" s="20" t="s">
        <v>321</v>
      </c>
      <c r="K198" s="20" t="s">
        <v>321</v>
      </c>
      <c r="L198" s="8" t="s">
        <v>321</v>
      </c>
      <c r="M198" s="21"/>
      <c r="N198" s="21"/>
      <c r="O198" s="21"/>
      <c r="P198" s="21"/>
      <c r="Q198" s="21"/>
    </row>
    <row r="199" spans="1:17">
      <c r="A199" s="7">
        <v>178</v>
      </c>
      <c r="B199" s="18" t="s">
        <v>187</v>
      </c>
      <c r="C199" s="19">
        <v>1.044619233E-3</v>
      </c>
      <c r="D199" s="8" t="s">
        <v>320</v>
      </c>
      <c r="E199" s="8">
        <v>3114.12</v>
      </c>
      <c r="F199" s="8">
        <v>0</v>
      </c>
      <c r="G199" s="8">
        <v>0</v>
      </c>
      <c r="H199" s="5">
        <v>3114.12</v>
      </c>
      <c r="I199" s="8" t="s">
        <v>320</v>
      </c>
      <c r="J199" s="20" t="s">
        <v>321</v>
      </c>
      <c r="K199" s="20" t="s">
        <v>321</v>
      </c>
      <c r="L199" s="8" t="s">
        <v>321</v>
      </c>
      <c r="M199" s="21"/>
      <c r="N199" s="21"/>
      <c r="O199" s="21"/>
      <c r="P199" s="21"/>
      <c r="Q199" s="21"/>
    </row>
    <row r="200" spans="1:17">
      <c r="A200" s="7">
        <v>179</v>
      </c>
      <c r="B200" s="18" t="s">
        <v>188</v>
      </c>
      <c r="C200" s="19">
        <v>1.9100374032E-2</v>
      </c>
      <c r="D200" s="8" t="s">
        <v>320</v>
      </c>
      <c r="E200" s="8">
        <v>56940.26</v>
      </c>
      <c r="F200" s="8">
        <v>0</v>
      </c>
      <c r="G200" s="8">
        <v>0</v>
      </c>
      <c r="H200" s="5">
        <v>56940.26</v>
      </c>
      <c r="I200" s="8" t="s">
        <v>322</v>
      </c>
      <c r="J200" s="20" t="s">
        <v>323</v>
      </c>
      <c r="K200" s="20" t="s">
        <v>376</v>
      </c>
      <c r="L200" s="8" t="s">
        <v>325</v>
      </c>
      <c r="M200" s="21"/>
      <c r="N200" s="21"/>
      <c r="O200" s="21"/>
      <c r="P200" s="21"/>
      <c r="Q200" s="21"/>
    </row>
    <row r="201" spans="1:17">
      <c r="A201" s="7">
        <v>180</v>
      </c>
      <c r="B201" s="18" t="s">
        <v>189</v>
      </c>
      <c r="C201" s="19">
        <v>2.9904211599999998E-4</v>
      </c>
      <c r="D201" s="8" t="s">
        <v>320</v>
      </c>
      <c r="E201" s="8">
        <v>891.48</v>
      </c>
      <c r="F201" s="8">
        <v>0</v>
      </c>
      <c r="G201" s="8">
        <v>0</v>
      </c>
      <c r="H201" s="5">
        <v>891.48</v>
      </c>
      <c r="I201" s="8" t="s">
        <v>320</v>
      </c>
      <c r="J201" s="20" t="s">
        <v>321</v>
      </c>
      <c r="K201" s="20" t="s">
        <v>321</v>
      </c>
      <c r="L201" s="8" t="s">
        <v>321</v>
      </c>
      <c r="M201" s="21"/>
      <c r="N201" s="21"/>
      <c r="O201" s="21"/>
      <c r="P201" s="21"/>
      <c r="Q201" s="21"/>
    </row>
    <row r="202" spans="1:17">
      <c r="A202" s="7">
        <v>181</v>
      </c>
      <c r="B202" s="18" t="s">
        <v>190</v>
      </c>
      <c r="C202" s="19">
        <v>2.8708523699999999E-4</v>
      </c>
      <c r="D202" s="8" t="s">
        <v>320</v>
      </c>
      <c r="E202" s="8">
        <v>855.83</v>
      </c>
      <c r="F202" s="8">
        <v>0</v>
      </c>
      <c r="G202" s="8">
        <v>0</v>
      </c>
      <c r="H202" s="5">
        <v>855.83</v>
      </c>
      <c r="I202" s="8" t="s">
        <v>320</v>
      </c>
      <c r="J202" s="20" t="s">
        <v>321</v>
      </c>
      <c r="K202" s="20" t="s">
        <v>321</v>
      </c>
      <c r="L202" s="8" t="s">
        <v>321</v>
      </c>
      <c r="M202" s="21"/>
      <c r="N202" s="21"/>
      <c r="O202" s="21"/>
      <c r="P202" s="21"/>
      <c r="Q202" s="21"/>
    </row>
    <row r="203" spans="1:17">
      <c r="A203" s="7">
        <v>182</v>
      </c>
      <c r="B203" s="18" t="s">
        <v>191</v>
      </c>
      <c r="C203" s="19">
        <v>5.2318127209999999E-3</v>
      </c>
      <c r="D203" s="8" t="s">
        <v>320</v>
      </c>
      <c r="E203" s="8">
        <v>15596.59</v>
      </c>
      <c r="F203" s="8">
        <v>0</v>
      </c>
      <c r="G203" s="8">
        <v>0</v>
      </c>
      <c r="H203" s="5">
        <v>15596.59</v>
      </c>
      <c r="I203" s="8" t="s">
        <v>322</v>
      </c>
      <c r="J203" s="20" t="s">
        <v>323</v>
      </c>
      <c r="K203" s="20" t="s">
        <v>377</v>
      </c>
      <c r="L203" s="8" t="s">
        <v>325</v>
      </c>
      <c r="M203" s="21"/>
      <c r="N203" s="21"/>
      <c r="O203" s="21"/>
      <c r="P203" s="21"/>
      <c r="Q203" s="21"/>
    </row>
    <row r="204" spans="1:17">
      <c r="A204" s="7">
        <v>183</v>
      </c>
      <c r="B204" s="18" t="s">
        <v>192</v>
      </c>
      <c r="C204" s="19">
        <v>3.4855560499999998E-4</v>
      </c>
      <c r="D204" s="8" t="s">
        <v>320</v>
      </c>
      <c r="E204" s="8">
        <v>1039.08</v>
      </c>
      <c r="F204" s="8">
        <v>0</v>
      </c>
      <c r="G204" s="8">
        <v>0</v>
      </c>
      <c r="H204" s="5">
        <v>1039.08</v>
      </c>
      <c r="I204" s="8" t="s">
        <v>320</v>
      </c>
      <c r="J204" s="20" t="s">
        <v>321</v>
      </c>
      <c r="K204" s="20" t="s">
        <v>321</v>
      </c>
      <c r="L204" s="8" t="s">
        <v>321</v>
      </c>
      <c r="M204" s="21"/>
      <c r="N204" s="21"/>
      <c r="O204" s="21"/>
      <c r="P204" s="21"/>
      <c r="Q204" s="21"/>
    </row>
    <row r="205" spans="1:17">
      <c r="A205" s="7">
        <v>184</v>
      </c>
      <c r="B205" s="18" t="s">
        <v>193</v>
      </c>
      <c r="C205" s="19">
        <v>1.2868028499999999E-4</v>
      </c>
      <c r="D205" s="8" t="s">
        <v>320</v>
      </c>
      <c r="E205" s="8">
        <v>383.61</v>
      </c>
      <c r="F205" s="8">
        <v>0</v>
      </c>
      <c r="G205" s="8">
        <v>-383.61</v>
      </c>
      <c r="H205" s="5">
        <v>0</v>
      </c>
      <c r="I205" s="8" t="s">
        <v>320</v>
      </c>
      <c r="J205" s="20" t="s">
        <v>321</v>
      </c>
      <c r="K205" s="20" t="s">
        <v>321</v>
      </c>
      <c r="L205" s="8" t="s">
        <v>321</v>
      </c>
      <c r="M205" s="21"/>
      <c r="N205" s="21"/>
      <c r="O205" s="21"/>
      <c r="P205" s="21"/>
      <c r="Q205" s="21"/>
    </row>
    <row r="206" spans="1:17">
      <c r="A206" s="7">
        <v>185</v>
      </c>
      <c r="B206" s="18" t="s">
        <v>194</v>
      </c>
      <c r="C206" s="19">
        <v>9.3741051199999997E-4</v>
      </c>
      <c r="D206" s="8" t="s">
        <v>320</v>
      </c>
      <c r="E206" s="8">
        <v>2794.52</v>
      </c>
      <c r="F206" s="8">
        <v>0</v>
      </c>
      <c r="G206" s="8">
        <v>0</v>
      </c>
      <c r="H206" s="5">
        <v>2794.52</v>
      </c>
      <c r="I206" s="8" t="s">
        <v>322</v>
      </c>
      <c r="J206" s="20" t="s">
        <v>323</v>
      </c>
      <c r="K206" s="20" t="s">
        <v>335</v>
      </c>
      <c r="L206" s="8" t="s">
        <v>325</v>
      </c>
      <c r="M206" s="21"/>
      <c r="N206" s="21"/>
      <c r="O206" s="21"/>
      <c r="P206" s="21"/>
      <c r="Q206" s="21"/>
    </row>
    <row r="207" spans="1:17">
      <c r="A207" s="7">
        <v>186</v>
      </c>
      <c r="B207" s="18" t="s">
        <v>195</v>
      </c>
      <c r="C207" s="19">
        <v>4.1937412099999998E-4</v>
      </c>
      <c r="D207" s="8" t="s">
        <v>320</v>
      </c>
      <c r="E207" s="8">
        <v>1250.2</v>
      </c>
      <c r="F207" s="8">
        <v>0</v>
      </c>
      <c r="G207" s="8">
        <v>0</v>
      </c>
      <c r="H207" s="5">
        <v>1250.2</v>
      </c>
      <c r="I207" s="8" t="s">
        <v>320</v>
      </c>
      <c r="J207" s="20" t="s">
        <v>321</v>
      </c>
      <c r="K207" s="20" t="s">
        <v>321</v>
      </c>
      <c r="L207" s="8" t="s">
        <v>321</v>
      </c>
      <c r="M207" s="21"/>
      <c r="N207" s="21"/>
      <c r="O207" s="21"/>
      <c r="P207" s="21"/>
      <c r="Q207" s="21"/>
    </row>
    <row r="208" spans="1:17">
      <c r="A208" s="7">
        <v>187</v>
      </c>
      <c r="B208" s="18" t="s">
        <v>196</v>
      </c>
      <c r="C208" s="19">
        <v>8.75890282E-4</v>
      </c>
      <c r="D208" s="8" t="s">
        <v>320</v>
      </c>
      <c r="E208" s="8">
        <v>2611.12</v>
      </c>
      <c r="F208" s="8">
        <v>0</v>
      </c>
      <c r="G208" s="8">
        <v>0</v>
      </c>
      <c r="H208" s="5">
        <v>2611.12</v>
      </c>
      <c r="I208" s="8" t="s">
        <v>320</v>
      </c>
      <c r="J208" s="20" t="s">
        <v>321</v>
      </c>
      <c r="K208" s="20" t="s">
        <v>321</v>
      </c>
      <c r="L208" s="8" t="s">
        <v>321</v>
      </c>
      <c r="M208" s="21"/>
      <c r="N208" s="21"/>
      <c r="O208" s="21"/>
      <c r="P208" s="21"/>
      <c r="Q208" s="21"/>
    </row>
    <row r="209" spans="1:17">
      <c r="A209" s="7">
        <v>188</v>
      </c>
      <c r="B209" s="18" t="s">
        <v>197</v>
      </c>
      <c r="C209" s="19">
        <v>6.20117462E-4</v>
      </c>
      <c r="D209" s="8" t="s">
        <v>320</v>
      </c>
      <c r="E209" s="8">
        <v>1848.64</v>
      </c>
      <c r="F209" s="8">
        <v>0</v>
      </c>
      <c r="G209" s="8">
        <v>0</v>
      </c>
      <c r="H209" s="5">
        <v>1848.64</v>
      </c>
      <c r="I209" s="8" t="s">
        <v>320</v>
      </c>
      <c r="J209" s="20" t="s">
        <v>321</v>
      </c>
      <c r="K209" s="20" t="s">
        <v>321</v>
      </c>
      <c r="L209" s="8" t="s">
        <v>321</v>
      </c>
      <c r="M209" s="21"/>
      <c r="N209" s="21"/>
      <c r="O209" s="21"/>
      <c r="P209" s="21"/>
      <c r="Q209" s="21"/>
    </row>
    <row r="210" spans="1:17">
      <c r="A210" s="7">
        <v>189</v>
      </c>
      <c r="B210" s="18" t="s">
        <v>198</v>
      </c>
      <c r="C210" s="19">
        <v>1.63938462E-4</v>
      </c>
      <c r="D210" s="8" t="s">
        <v>320</v>
      </c>
      <c r="E210" s="8">
        <v>488.72</v>
      </c>
      <c r="F210" s="8">
        <v>0</v>
      </c>
      <c r="G210" s="8">
        <v>0</v>
      </c>
      <c r="H210" s="5">
        <v>488.72</v>
      </c>
      <c r="I210" s="8" t="s">
        <v>320</v>
      </c>
      <c r="J210" s="20" t="s">
        <v>321</v>
      </c>
      <c r="K210" s="20" t="s">
        <v>321</v>
      </c>
      <c r="L210" s="8" t="s">
        <v>321</v>
      </c>
      <c r="M210" s="21"/>
      <c r="N210" s="21"/>
      <c r="O210" s="21"/>
      <c r="P210" s="21"/>
      <c r="Q210" s="21"/>
    </row>
    <row r="211" spans="1:17">
      <c r="A211" s="7">
        <v>190</v>
      </c>
      <c r="B211" s="18" t="s">
        <v>199</v>
      </c>
      <c r="C211" s="19">
        <v>5.8535727114E-2</v>
      </c>
      <c r="D211" s="8" t="s">
        <v>320</v>
      </c>
      <c r="E211" s="8">
        <v>174501.27</v>
      </c>
      <c r="F211" s="8">
        <v>0</v>
      </c>
      <c r="G211" s="8">
        <v>592.80999999999995</v>
      </c>
      <c r="H211" s="5">
        <v>175094.08</v>
      </c>
      <c r="I211" s="8" t="s">
        <v>322</v>
      </c>
      <c r="J211" s="20" t="s">
        <v>323</v>
      </c>
      <c r="K211" s="20" t="s">
        <v>378</v>
      </c>
      <c r="L211" s="8" t="s">
        <v>325</v>
      </c>
      <c r="M211" s="21"/>
      <c r="N211" s="21"/>
      <c r="O211" s="21"/>
      <c r="P211" s="21"/>
      <c r="Q211" s="21"/>
    </row>
    <row r="212" spans="1:17">
      <c r="A212" s="7">
        <v>191</v>
      </c>
      <c r="B212" s="18" t="s">
        <v>200</v>
      </c>
      <c r="C212" s="19">
        <v>2.4376421470000001E-3</v>
      </c>
      <c r="D212" s="8" t="s">
        <v>320</v>
      </c>
      <c r="E212" s="8">
        <v>7266.87</v>
      </c>
      <c r="F212" s="8">
        <v>0</v>
      </c>
      <c r="G212" s="8">
        <v>0</v>
      </c>
      <c r="H212" s="5">
        <v>7266.87</v>
      </c>
      <c r="I212" s="8" t="s">
        <v>322</v>
      </c>
      <c r="J212" s="20" t="s">
        <v>323</v>
      </c>
      <c r="K212" s="20" t="s">
        <v>379</v>
      </c>
      <c r="L212" s="8" t="s">
        <v>325</v>
      </c>
      <c r="M212" s="21"/>
      <c r="N212" s="21"/>
      <c r="O212" s="21"/>
      <c r="P212" s="21"/>
      <c r="Q212" s="21"/>
    </row>
    <row r="213" spans="1:17">
      <c r="A213" s="7">
        <v>192</v>
      </c>
      <c r="B213" s="18" t="s">
        <v>201</v>
      </c>
      <c r="C213" s="19">
        <v>2.160479E-6</v>
      </c>
      <c r="D213" s="8" t="s">
        <v>322</v>
      </c>
      <c r="E213" s="8">
        <v>6.440619281261986</v>
      </c>
      <c r="F213" s="8">
        <v>-6.440619281261986</v>
      </c>
      <c r="G213" s="8">
        <v>0</v>
      </c>
      <c r="H213" s="5">
        <v>0</v>
      </c>
      <c r="I213" s="8" t="s">
        <v>320</v>
      </c>
      <c r="J213" s="20" t="s">
        <v>321</v>
      </c>
      <c r="K213" s="20" t="s">
        <v>321</v>
      </c>
      <c r="L213" s="8" t="s">
        <v>321</v>
      </c>
      <c r="M213" s="21"/>
      <c r="N213" s="21"/>
      <c r="O213" s="21"/>
      <c r="P213" s="21"/>
      <c r="Q213" s="21"/>
    </row>
    <row r="214" spans="1:17">
      <c r="A214" s="7">
        <v>193</v>
      </c>
      <c r="B214" s="18" t="s">
        <v>202</v>
      </c>
      <c r="C214" s="19">
        <v>6.2312530159999999E-3</v>
      </c>
      <c r="D214" s="8" t="s">
        <v>320</v>
      </c>
      <c r="E214" s="8">
        <v>18576.03</v>
      </c>
      <c r="F214" s="8">
        <v>0</v>
      </c>
      <c r="G214" s="8">
        <v>0</v>
      </c>
      <c r="H214" s="5">
        <v>18576.03</v>
      </c>
      <c r="I214" s="8" t="s">
        <v>322</v>
      </c>
      <c r="J214" s="20" t="s">
        <v>323</v>
      </c>
      <c r="K214" s="20" t="s">
        <v>380</v>
      </c>
      <c r="L214" s="8" t="s">
        <v>325</v>
      </c>
      <c r="M214" s="21"/>
      <c r="N214" s="21"/>
      <c r="O214" s="21"/>
      <c r="P214" s="21"/>
      <c r="Q214" s="21"/>
    </row>
    <row r="215" spans="1:17">
      <c r="A215" s="7">
        <v>194</v>
      </c>
      <c r="B215" s="18" t="s">
        <v>203</v>
      </c>
      <c r="C215" s="19">
        <v>5.6487088400000002E-4</v>
      </c>
      <c r="D215" s="8" t="s">
        <v>320</v>
      </c>
      <c r="E215" s="8">
        <v>1683.94</v>
      </c>
      <c r="F215" s="8">
        <v>0</v>
      </c>
      <c r="G215" s="8">
        <v>0</v>
      </c>
      <c r="H215" s="5">
        <v>1683.94</v>
      </c>
      <c r="I215" s="8" t="s">
        <v>322</v>
      </c>
      <c r="J215" s="20" t="s">
        <v>323</v>
      </c>
      <c r="K215" s="20" t="s">
        <v>381</v>
      </c>
      <c r="L215" s="8" t="s">
        <v>325</v>
      </c>
      <c r="M215" s="21"/>
      <c r="N215" s="21"/>
      <c r="O215" s="21"/>
      <c r="P215" s="21"/>
      <c r="Q215" s="21"/>
    </row>
    <row r="216" spans="1:17">
      <c r="A216" s="7">
        <v>195</v>
      </c>
      <c r="B216" s="18" t="s">
        <v>204</v>
      </c>
      <c r="C216" s="19">
        <v>2.8958027900000003E-4</v>
      </c>
      <c r="D216" s="8" t="s">
        <v>320</v>
      </c>
      <c r="E216" s="8">
        <v>863.27</v>
      </c>
      <c r="F216" s="8">
        <v>0</v>
      </c>
      <c r="G216" s="8">
        <v>0</v>
      </c>
      <c r="H216" s="5">
        <v>863.27</v>
      </c>
      <c r="I216" s="8" t="s">
        <v>320</v>
      </c>
      <c r="J216" s="20" t="s">
        <v>321</v>
      </c>
      <c r="K216" s="20" t="s">
        <v>321</v>
      </c>
      <c r="L216" s="8" t="s">
        <v>321</v>
      </c>
      <c r="M216" s="21"/>
      <c r="N216" s="21"/>
      <c r="O216" s="21"/>
      <c r="P216" s="21"/>
      <c r="Q216" s="21"/>
    </row>
    <row r="217" spans="1:17">
      <c r="A217" s="7">
        <v>196</v>
      </c>
      <c r="B217" s="18" t="s">
        <v>205</v>
      </c>
      <c r="C217" s="19">
        <v>2.1551218639999999E-3</v>
      </c>
      <c r="D217" s="8" t="s">
        <v>320</v>
      </c>
      <c r="E217" s="8">
        <v>6424.65</v>
      </c>
      <c r="F217" s="8">
        <v>0</v>
      </c>
      <c r="G217" s="8">
        <v>0</v>
      </c>
      <c r="H217" s="5">
        <v>6424.65</v>
      </c>
      <c r="I217" s="8" t="s">
        <v>322</v>
      </c>
      <c r="J217" s="20" t="s">
        <v>323</v>
      </c>
      <c r="K217" s="20" t="s">
        <v>382</v>
      </c>
      <c r="L217" s="8" t="s">
        <v>325</v>
      </c>
      <c r="M217" s="21"/>
      <c r="N217" s="21"/>
      <c r="O217" s="21"/>
      <c r="P217" s="21"/>
      <c r="Q217" s="21"/>
    </row>
    <row r="218" spans="1:17">
      <c r="A218" s="7">
        <v>197</v>
      </c>
      <c r="B218" s="18" t="s">
        <v>206</v>
      </c>
      <c r="C218" s="19">
        <v>5.8661152399999998E-4</v>
      </c>
      <c r="D218" s="8" t="s">
        <v>320</v>
      </c>
      <c r="E218" s="8">
        <v>1748.75</v>
      </c>
      <c r="F218" s="8">
        <v>0</v>
      </c>
      <c r="G218" s="8">
        <v>0</v>
      </c>
      <c r="H218" s="5">
        <v>1748.75</v>
      </c>
      <c r="I218" s="8" t="s">
        <v>320</v>
      </c>
      <c r="J218" s="20" t="s">
        <v>321</v>
      </c>
      <c r="K218" s="20" t="s">
        <v>321</v>
      </c>
      <c r="L218" s="8" t="s">
        <v>321</v>
      </c>
      <c r="M218" s="21"/>
      <c r="N218" s="21"/>
      <c r="O218" s="21"/>
      <c r="P218" s="21"/>
      <c r="Q218" s="21"/>
    </row>
    <row r="219" spans="1:17">
      <c r="A219" s="7">
        <v>198</v>
      </c>
      <c r="B219" s="18" t="s">
        <v>207</v>
      </c>
      <c r="C219" s="19">
        <v>7.4328491999999996E-5</v>
      </c>
      <c r="D219" s="8" t="s">
        <v>322</v>
      </c>
      <c r="E219" s="8">
        <v>221.58119506013585</v>
      </c>
      <c r="F219" s="8">
        <v>-221.58119506013585</v>
      </c>
      <c r="G219" s="8">
        <v>0</v>
      </c>
      <c r="H219" s="5">
        <v>0</v>
      </c>
      <c r="I219" s="8" t="s">
        <v>320</v>
      </c>
      <c r="J219" s="20" t="s">
        <v>321</v>
      </c>
      <c r="K219" s="20" t="s">
        <v>321</v>
      </c>
      <c r="L219" s="8" t="s">
        <v>321</v>
      </c>
      <c r="M219" s="21"/>
      <c r="N219" s="21"/>
      <c r="O219" s="21"/>
      <c r="P219" s="21"/>
      <c r="Q219" s="21"/>
    </row>
    <row r="220" spans="1:17">
      <c r="A220" s="7">
        <v>199</v>
      </c>
      <c r="B220" s="18" t="s">
        <v>208</v>
      </c>
      <c r="C220" s="19">
        <v>3.179205988E-3</v>
      </c>
      <c r="D220" s="8" t="s">
        <v>320</v>
      </c>
      <c r="E220" s="8">
        <v>9477.5499999999993</v>
      </c>
      <c r="F220" s="8">
        <v>0</v>
      </c>
      <c r="G220" s="8">
        <v>0</v>
      </c>
      <c r="H220" s="5">
        <v>9477.5499999999993</v>
      </c>
      <c r="I220" s="8" t="s">
        <v>322</v>
      </c>
      <c r="J220" s="20" t="s">
        <v>323</v>
      </c>
      <c r="K220" s="20" t="s">
        <v>383</v>
      </c>
      <c r="L220" s="8" t="s">
        <v>325</v>
      </c>
      <c r="M220" s="21"/>
      <c r="N220" s="21"/>
      <c r="O220" s="21"/>
      <c r="P220" s="21"/>
      <c r="Q220" s="21"/>
    </row>
    <row r="221" spans="1:17">
      <c r="A221" s="7">
        <v>200</v>
      </c>
      <c r="B221" s="18" t="s">
        <v>209</v>
      </c>
      <c r="C221" s="19">
        <v>8.8613450940000001E-3</v>
      </c>
      <c r="D221" s="8" t="s">
        <v>320</v>
      </c>
      <c r="E221" s="8">
        <v>26416.62</v>
      </c>
      <c r="F221" s="8">
        <v>0</v>
      </c>
      <c r="G221" s="8">
        <v>0</v>
      </c>
      <c r="H221" s="5">
        <v>26416.62</v>
      </c>
      <c r="I221" s="8" t="s">
        <v>320</v>
      </c>
      <c r="J221" s="20" t="s">
        <v>321</v>
      </c>
      <c r="K221" s="20" t="s">
        <v>321</v>
      </c>
      <c r="L221" s="8" t="s">
        <v>321</v>
      </c>
      <c r="M221" s="21"/>
      <c r="N221" s="21"/>
      <c r="O221" s="21"/>
      <c r="P221" s="21"/>
      <c r="Q221" s="21"/>
    </row>
    <row r="222" spans="1:17">
      <c r="A222" s="7">
        <v>201</v>
      </c>
      <c r="B222" s="18" t="s">
        <v>210</v>
      </c>
      <c r="C222" s="19">
        <v>3.5876111799999999E-4</v>
      </c>
      <c r="D222" s="8" t="s">
        <v>320</v>
      </c>
      <c r="E222" s="8">
        <v>1069.51</v>
      </c>
      <c r="F222" s="8">
        <v>0</v>
      </c>
      <c r="G222" s="8">
        <v>0</v>
      </c>
      <c r="H222" s="5">
        <v>1069.51</v>
      </c>
      <c r="I222" s="8" t="s">
        <v>320</v>
      </c>
      <c r="J222" s="20" t="s">
        <v>321</v>
      </c>
      <c r="K222" s="20" t="s">
        <v>321</v>
      </c>
      <c r="L222" s="8" t="s">
        <v>321</v>
      </c>
      <c r="M222" s="21"/>
      <c r="N222" s="21"/>
      <c r="O222" s="21"/>
      <c r="P222" s="21"/>
      <c r="Q222" s="21"/>
    </row>
    <row r="223" spans="1:17">
      <c r="A223" s="7">
        <v>202</v>
      </c>
      <c r="B223" s="18" t="s">
        <v>211</v>
      </c>
      <c r="C223" s="19">
        <v>1.31849087E-4</v>
      </c>
      <c r="D223" s="8" t="s">
        <v>320</v>
      </c>
      <c r="E223" s="8">
        <v>393.06</v>
      </c>
      <c r="F223" s="8">
        <v>0</v>
      </c>
      <c r="G223" s="8">
        <v>0</v>
      </c>
      <c r="H223" s="5">
        <v>393.06</v>
      </c>
      <c r="I223" s="8" t="s">
        <v>320</v>
      </c>
      <c r="J223" s="20" t="s">
        <v>321</v>
      </c>
      <c r="K223" s="20" t="s">
        <v>321</v>
      </c>
      <c r="L223" s="8" t="s">
        <v>321</v>
      </c>
      <c r="M223" s="21"/>
      <c r="N223" s="21"/>
      <c r="O223" s="21"/>
      <c r="P223" s="21"/>
      <c r="Q223" s="21"/>
    </row>
    <row r="224" spans="1:17">
      <c r="A224" s="7">
        <v>203</v>
      </c>
      <c r="B224" s="18" t="s">
        <v>212</v>
      </c>
      <c r="C224" s="19">
        <v>4.1475564000000001E-5</v>
      </c>
      <c r="D224" s="8" t="s">
        <v>322</v>
      </c>
      <c r="E224" s="8">
        <v>123.64309822017039</v>
      </c>
      <c r="F224" s="8">
        <v>-123.64309822017039</v>
      </c>
      <c r="G224" s="8">
        <v>0</v>
      </c>
      <c r="H224" s="5">
        <v>0</v>
      </c>
      <c r="I224" s="8" t="s">
        <v>320</v>
      </c>
      <c r="J224" s="20" t="s">
        <v>321</v>
      </c>
      <c r="K224" s="20" t="s">
        <v>321</v>
      </c>
      <c r="L224" s="8" t="s">
        <v>321</v>
      </c>
      <c r="M224" s="21"/>
      <c r="N224" s="21"/>
      <c r="O224" s="21"/>
      <c r="P224" s="21"/>
      <c r="Q224" s="21"/>
    </row>
    <row r="225" spans="1:17">
      <c r="A225" s="7">
        <v>204</v>
      </c>
      <c r="B225" s="18" t="s">
        <v>213</v>
      </c>
      <c r="C225" s="19">
        <v>2.84820374E-4</v>
      </c>
      <c r="D225" s="8" t="s">
        <v>320</v>
      </c>
      <c r="E225" s="8">
        <v>849.08</v>
      </c>
      <c r="F225" s="8">
        <v>0</v>
      </c>
      <c r="G225" s="8">
        <v>0</v>
      </c>
      <c r="H225" s="5">
        <v>849.08</v>
      </c>
      <c r="I225" s="8" t="s">
        <v>322</v>
      </c>
      <c r="J225" s="20" t="s">
        <v>323</v>
      </c>
      <c r="K225" s="20" t="s">
        <v>384</v>
      </c>
      <c r="L225" s="8" t="s">
        <v>325</v>
      </c>
      <c r="M225" s="21"/>
      <c r="N225" s="21"/>
      <c r="O225" s="21"/>
      <c r="P225" s="21"/>
      <c r="Q225" s="21"/>
    </row>
    <row r="226" spans="1:17">
      <c r="A226" s="7">
        <v>205</v>
      </c>
      <c r="B226" s="18" t="s">
        <v>214</v>
      </c>
      <c r="C226" s="19">
        <v>8.7988887000000005E-5</v>
      </c>
      <c r="D226" s="8" t="s">
        <v>320</v>
      </c>
      <c r="E226" s="8">
        <v>262.3</v>
      </c>
      <c r="F226" s="8">
        <v>0</v>
      </c>
      <c r="G226" s="8">
        <v>0</v>
      </c>
      <c r="H226" s="5">
        <v>262.3</v>
      </c>
      <c r="I226" s="8" t="s">
        <v>320</v>
      </c>
      <c r="J226" s="20" t="s">
        <v>321</v>
      </c>
      <c r="K226" s="20" t="s">
        <v>321</v>
      </c>
      <c r="L226" s="8" t="s">
        <v>321</v>
      </c>
      <c r="M226" s="21"/>
      <c r="N226" s="21"/>
      <c r="O226" s="21"/>
      <c r="P226" s="21"/>
      <c r="Q226" s="21"/>
    </row>
    <row r="227" spans="1:17">
      <c r="A227" s="7">
        <v>206</v>
      </c>
      <c r="B227" s="18" t="s">
        <v>215</v>
      </c>
      <c r="C227" s="19">
        <v>3.6990834599999998E-4</v>
      </c>
      <c r="D227" s="8" t="s">
        <v>320</v>
      </c>
      <c r="E227" s="8">
        <v>1102.74</v>
      </c>
      <c r="F227" s="8">
        <v>0</v>
      </c>
      <c r="G227" s="8">
        <v>0</v>
      </c>
      <c r="H227" s="5">
        <v>1102.74</v>
      </c>
      <c r="I227" s="8" t="s">
        <v>320</v>
      </c>
      <c r="J227" s="20" t="s">
        <v>321</v>
      </c>
      <c r="K227" s="20" t="s">
        <v>321</v>
      </c>
      <c r="L227" s="8" t="s">
        <v>321</v>
      </c>
      <c r="M227" s="21"/>
      <c r="N227" s="21"/>
      <c r="O227" s="21"/>
      <c r="P227" s="21"/>
      <c r="Q227" s="21"/>
    </row>
    <row r="228" spans="1:17">
      <c r="A228" s="7">
        <v>207</v>
      </c>
      <c r="B228" s="18" t="s">
        <v>216</v>
      </c>
      <c r="C228" s="19">
        <v>3.368814739E-3</v>
      </c>
      <c r="D228" s="8" t="s">
        <v>320</v>
      </c>
      <c r="E228" s="8">
        <v>10042.799999999999</v>
      </c>
      <c r="F228" s="8">
        <v>0</v>
      </c>
      <c r="G228" s="8">
        <v>0</v>
      </c>
      <c r="H228" s="5">
        <v>10042.799999999999</v>
      </c>
      <c r="I228" s="8" t="s">
        <v>322</v>
      </c>
      <c r="J228" s="20" t="s">
        <v>323</v>
      </c>
      <c r="K228" s="20" t="s">
        <v>385</v>
      </c>
      <c r="L228" s="8" t="s">
        <v>325</v>
      </c>
      <c r="M228" s="21"/>
      <c r="N228" s="21"/>
      <c r="O228" s="21"/>
      <c r="P228" s="21"/>
      <c r="Q228" s="21"/>
    </row>
    <row r="229" spans="1:17">
      <c r="A229" s="7">
        <v>208</v>
      </c>
      <c r="B229" s="18" t="s">
        <v>217</v>
      </c>
      <c r="C229" s="19">
        <v>8.6247881000000006E-5</v>
      </c>
      <c r="D229" s="8" t="s">
        <v>320</v>
      </c>
      <c r="E229" s="8">
        <v>257.11</v>
      </c>
      <c r="F229" s="8">
        <v>0</v>
      </c>
      <c r="G229" s="8">
        <v>0</v>
      </c>
      <c r="H229" s="5">
        <v>257.11</v>
      </c>
      <c r="I229" s="8" t="s">
        <v>320</v>
      </c>
      <c r="J229" s="20" t="s">
        <v>321</v>
      </c>
      <c r="K229" s="20" t="s">
        <v>321</v>
      </c>
      <c r="L229" s="8" t="s">
        <v>321</v>
      </c>
      <c r="M229" s="21"/>
      <c r="N229" s="21"/>
      <c r="O229" s="21"/>
      <c r="P229" s="21"/>
      <c r="Q229" s="21"/>
    </row>
    <row r="230" spans="1:17">
      <c r="A230" s="7">
        <v>209</v>
      </c>
      <c r="B230" s="18" t="s">
        <v>218</v>
      </c>
      <c r="C230" s="19">
        <v>1.55709802E-3</v>
      </c>
      <c r="D230" s="8" t="s">
        <v>320</v>
      </c>
      <c r="E230" s="8">
        <v>4641.88</v>
      </c>
      <c r="F230" s="8">
        <v>0</v>
      </c>
      <c r="G230" s="8">
        <v>0</v>
      </c>
      <c r="H230" s="5">
        <v>4641.88</v>
      </c>
      <c r="I230" s="8" t="s">
        <v>320</v>
      </c>
      <c r="J230" s="20" t="s">
        <v>321</v>
      </c>
      <c r="K230" s="20" t="s">
        <v>321</v>
      </c>
      <c r="L230" s="8" t="s">
        <v>321</v>
      </c>
      <c r="M230" s="21"/>
      <c r="N230" s="21"/>
      <c r="O230" s="21"/>
      <c r="P230" s="21"/>
      <c r="Q230" s="21"/>
    </row>
    <row r="231" spans="1:17">
      <c r="A231" s="7">
        <v>210</v>
      </c>
      <c r="B231" s="18" t="s">
        <v>219</v>
      </c>
      <c r="C231" s="19">
        <v>5.8689546600000002E-4</v>
      </c>
      <c r="D231" s="8" t="s">
        <v>320</v>
      </c>
      <c r="E231" s="8">
        <v>1749.6</v>
      </c>
      <c r="F231" s="8">
        <v>0</v>
      </c>
      <c r="G231" s="8">
        <v>0</v>
      </c>
      <c r="H231" s="5">
        <v>1749.6</v>
      </c>
      <c r="I231" s="8" t="s">
        <v>320</v>
      </c>
      <c r="J231" s="20" t="s">
        <v>321</v>
      </c>
      <c r="K231" s="20" t="s">
        <v>321</v>
      </c>
      <c r="L231" s="8" t="s">
        <v>321</v>
      </c>
      <c r="M231" s="21"/>
      <c r="N231" s="21"/>
      <c r="O231" s="21"/>
      <c r="P231" s="21"/>
      <c r="Q231" s="21"/>
    </row>
    <row r="232" spans="1:17">
      <c r="A232" s="7">
        <v>211</v>
      </c>
      <c r="B232" s="18" t="s">
        <v>220</v>
      </c>
      <c r="C232" s="19">
        <v>1.629846795E-3</v>
      </c>
      <c r="D232" s="8" t="s">
        <v>320</v>
      </c>
      <c r="E232" s="8">
        <v>4858.75</v>
      </c>
      <c r="F232" s="8">
        <v>0</v>
      </c>
      <c r="G232" s="8">
        <v>0</v>
      </c>
      <c r="H232" s="5">
        <v>4858.75</v>
      </c>
      <c r="I232" s="8" t="s">
        <v>322</v>
      </c>
      <c r="J232" s="20" t="s">
        <v>323</v>
      </c>
      <c r="K232" s="20" t="s">
        <v>386</v>
      </c>
      <c r="L232" s="8" t="s">
        <v>325</v>
      </c>
      <c r="M232" s="21"/>
      <c r="N232" s="21"/>
      <c r="O232" s="21"/>
      <c r="P232" s="21"/>
      <c r="Q232" s="21"/>
    </row>
    <row r="233" spans="1:17">
      <c r="A233" s="7">
        <v>212</v>
      </c>
      <c r="B233" s="18" t="s">
        <v>221</v>
      </c>
      <c r="C233" s="19">
        <v>1.266652554E-3</v>
      </c>
      <c r="D233" s="8" t="s">
        <v>320</v>
      </c>
      <c r="E233" s="8">
        <v>3776.03</v>
      </c>
      <c r="F233" s="8">
        <v>0</v>
      </c>
      <c r="G233" s="8">
        <v>0</v>
      </c>
      <c r="H233" s="5">
        <v>3776.03</v>
      </c>
      <c r="I233" s="8" t="s">
        <v>320</v>
      </c>
      <c r="J233" s="20" t="s">
        <v>321</v>
      </c>
      <c r="K233" s="20" t="s">
        <v>321</v>
      </c>
      <c r="L233" s="8" t="s">
        <v>321</v>
      </c>
      <c r="M233" s="21"/>
      <c r="N233" s="21"/>
      <c r="O233" s="21"/>
      <c r="P233" s="21"/>
      <c r="Q233" s="21"/>
    </row>
    <row r="234" spans="1:17">
      <c r="A234" s="7">
        <v>213</v>
      </c>
      <c r="B234" s="18" t="s">
        <v>222</v>
      </c>
      <c r="C234" s="19">
        <v>2.8839077400000002E-4</v>
      </c>
      <c r="D234" s="8" t="s">
        <v>320</v>
      </c>
      <c r="E234" s="8">
        <v>859.72</v>
      </c>
      <c r="F234" s="8">
        <v>0</v>
      </c>
      <c r="G234" s="8">
        <v>0</v>
      </c>
      <c r="H234" s="5">
        <v>859.72</v>
      </c>
      <c r="I234" s="8" t="s">
        <v>320</v>
      </c>
      <c r="J234" s="20" t="s">
        <v>321</v>
      </c>
      <c r="K234" s="20" t="s">
        <v>321</v>
      </c>
      <c r="L234" s="8" t="s">
        <v>321</v>
      </c>
      <c r="M234" s="21"/>
      <c r="N234" s="21"/>
      <c r="O234" s="21"/>
      <c r="P234" s="21"/>
      <c r="Q234" s="21"/>
    </row>
    <row r="235" spans="1:17">
      <c r="A235" s="7">
        <v>214</v>
      </c>
      <c r="B235" s="18" t="s">
        <v>223</v>
      </c>
      <c r="C235" s="19">
        <v>2.3853655900000001E-4</v>
      </c>
      <c r="D235" s="8" t="s">
        <v>320</v>
      </c>
      <c r="E235" s="8">
        <v>711.1</v>
      </c>
      <c r="F235" s="8">
        <v>0</v>
      </c>
      <c r="G235" s="8">
        <v>0</v>
      </c>
      <c r="H235" s="5">
        <v>711.1</v>
      </c>
      <c r="I235" s="8" t="s">
        <v>320</v>
      </c>
      <c r="J235" s="20" t="s">
        <v>321</v>
      </c>
      <c r="K235" s="20" t="s">
        <v>321</v>
      </c>
      <c r="L235" s="8" t="s">
        <v>321</v>
      </c>
      <c r="M235" s="21"/>
      <c r="N235" s="21"/>
      <c r="O235" s="21"/>
      <c r="P235" s="21"/>
      <c r="Q235" s="21"/>
    </row>
    <row r="236" spans="1:17">
      <c r="A236" s="7">
        <v>215</v>
      </c>
      <c r="B236" s="18" t="s">
        <v>224</v>
      </c>
      <c r="C236" s="19">
        <v>4.0386057200000002E-4</v>
      </c>
      <c r="D236" s="8" t="s">
        <v>320</v>
      </c>
      <c r="E236" s="8">
        <v>1203.95</v>
      </c>
      <c r="F236" s="8">
        <v>0</v>
      </c>
      <c r="G236" s="8">
        <v>0</v>
      </c>
      <c r="H236" s="5">
        <v>1203.95</v>
      </c>
      <c r="I236" s="8" t="s">
        <v>320</v>
      </c>
      <c r="J236" s="20" t="s">
        <v>321</v>
      </c>
      <c r="K236" s="20" t="s">
        <v>321</v>
      </c>
      <c r="L236" s="8" t="s">
        <v>321</v>
      </c>
      <c r="M236" s="21"/>
      <c r="N236" s="21"/>
      <c r="O236" s="21"/>
      <c r="P236" s="21"/>
      <c r="Q236" s="21"/>
    </row>
    <row r="237" spans="1:17">
      <c r="A237" s="7">
        <v>216</v>
      </c>
      <c r="B237" s="18" t="s">
        <v>225</v>
      </c>
      <c r="C237" s="19">
        <v>1.0430545819999999E-3</v>
      </c>
      <c r="D237" s="8" t="s">
        <v>320</v>
      </c>
      <c r="E237" s="8">
        <v>3109.46</v>
      </c>
      <c r="F237" s="8">
        <v>0</v>
      </c>
      <c r="G237" s="8">
        <v>0</v>
      </c>
      <c r="H237" s="5">
        <v>3109.46</v>
      </c>
      <c r="I237" s="8" t="s">
        <v>322</v>
      </c>
      <c r="J237" s="20" t="s">
        <v>323</v>
      </c>
      <c r="K237" s="20" t="s">
        <v>335</v>
      </c>
      <c r="L237" s="8" t="s">
        <v>325</v>
      </c>
      <c r="M237" s="21"/>
      <c r="N237" s="21"/>
      <c r="O237" s="21"/>
      <c r="P237" s="21"/>
      <c r="Q237" s="21"/>
    </row>
    <row r="238" spans="1:17">
      <c r="A238" s="7">
        <v>217</v>
      </c>
      <c r="B238" s="18" t="s">
        <v>226</v>
      </c>
      <c r="C238" s="19">
        <v>4.3018366799999997E-3</v>
      </c>
      <c r="D238" s="8" t="s">
        <v>320</v>
      </c>
      <c r="E238" s="8">
        <v>12824.24</v>
      </c>
      <c r="F238" s="8">
        <v>0</v>
      </c>
      <c r="G238" s="8">
        <v>0</v>
      </c>
      <c r="H238" s="5">
        <v>12824.24</v>
      </c>
      <c r="I238" s="8" t="s">
        <v>322</v>
      </c>
      <c r="J238" s="20" t="s">
        <v>323</v>
      </c>
      <c r="K238" s="20" t="s">
        <v>387</v>
      </c>
      <c r="L238" s="8" t="s">
        <v>325</v>
      </c>
      <c r="M238" s="21"/>
      <c r="N238" s="21"/>
      <c r="O238" s="21"/>
      <c r="P238" s="21"/>
      <c r="Q238" s="21"/>
    </row>
    <row r="239" spans="1:17">
      <c r="A239" s="7">
        <v>218</v>
      </c>
      <c r="B239" s="18" t="s">
        <v>227</v>
      </c>
      <c r="C239" s="19">
        <v>2.5535928020000002E-3</v>
      </c>
      <c r="D239" s="8" t="s">
        <v>320</v>
      </c>
      <c r="E239" s="8">
        <v>7612.53</v>
      </c>
      <c r="F239" s="8">
        <v>0</v>
      </c>
      <c r="G239" s="8">
        <v>0</v>
      </c>
      <c r="H239" s="5">
        <v>7612.53</v>
      </c>
      <c r="I239" s="8" t="s">
        <v>320</v>
      </c>
      <c r="J239" s="20" t="s">
        <v>321</v>
      </c>
      <c r="K239" s="20" t="s">
        <v>321</v>
      </c>
      <c r="L239" s="8" t="s">
        <v>321</v>
      </c>
      <c r="M239" s="21"/>
      <c r="N239" s="21"/>
      <c r="O239" s="21"/>
      <c r="P239" s="21"/>
      <c r="Q239" s="21"/>
    </row>
    <row r="240" spans="1:17">
      <c r="A240" s="7">
        <v>219</v>
      </c>
      <c r="B240" s="18" t="s">
        <v>228</v>
      </c>
      <c r="C240" s="19">
        <v>1.55126354E-3</v>
      </c>
      <c r="D240" s="8" t="s">
        <v>320</v>
      </c>
      <c r="E240" s="8">
        <v>4624.4799999999996</v>
      </c>
      <c r="F240" s="8">
        <v>0</v>
      </c>
      <c r="G240" s="8">
        <v>0</v>
      </c>
      <c r="H240" s="5">
        <v>4624.4799999999996</v>
      </c>
      <c r="I240" s="8" t="s">
        <v>320</v>
      </c>
      <c r="J240" s="20" t="s">
        <v>321</v>
      </c>
      <c r="K240" s="20" t="s">
        <v>321</v>
      </c>
      <c r="L240" s="8" t="s">
        <v>321</v>
      </c>
      <c r="M240" s="21"/>
      <c r="N240" s="21"/>
      <c r="O240" s="21"/>
      <c r="P240" s="21"/>
      <c r="Q240" s="21"/>
    </row>
    <row r="241" spans="1:17">
      <c r="A241" s="7">
        <v>220</v>
      </c>
      <c r="B241" s="18" t="s">
        <v>229</v>
      </c>
      <c r="C241" s="19">
        <v>4.1352700200000001E-4</v>
      </c>
      <c r="D241" s="8" t="s">
        <v>320</v>
      </c>
      <c r="E241" s="8">
        <v>1232.77</v>
      </c>
      <c r="F241" s="8">
        <v>0</v>
      </c>
      <c r="G241" s="8">
        <v>0</v>
      </c>
      <c r="H241" s="5">
        <v>1232.77</v>
      </c>
      <c r="I241" s="8" t="s">
        <v>320</v>
      </c>
      <c r="J241" s="20" t="s">
        <v>321</v>
      </c>
      <c r="K241" s="20" t="s">
        <v>321</v>
      </c>
      <c r="L241" s="8" t="s">
        <v>321</v>
      </c>
      <c r="M241" s="21"/>
      <c r="N241" s="21"/>
      <c r="O241" s="21"/>
      <c r="P241" s="21"/>
      <c r="Q241" s="21"/>
    </row>
    <row r="242" spans="1:17">
      <c r="A242" s="7">
        <v>221</v>
      </c>
      <c r="B242" s="18" t="s">
        <v>230</v>
      </c>
      <c r="C242" s="19">
        <v>2.5740509009999999E-3</v>
      </c>
      <c r="D242" s="8" t="s">
        <v>320</v>
      </c>
      <c r="E242" s="8">
        <v>7673.52</v>
      </c>
      <c r="F242" s="8">
        <v>0</v>
      </c>
      <c r="G242" s="8">
        <v>0</v>
      </c>
      <c r="H242" s="5">
        <v>7673.52</v>
      </c>
      <c r="I242" s="8" t="s">
        <v>320</v>
      </c>
      <c r="J242" s="20" t="s">
        <v>321</v>
      </c>
      <c r="K242" s="20" t="s">
        <v>321</v>
      </c>
      <c r="L242" s="8" t="s">
        <v>321</v>
      </c>
      <c r="M242" s="21"/>
      <c r="N242" s="21"/>
      <c r="O242" s="21"/>
      <c r="P242" s="21"/>
      <c r="Q242" s="21"/>
    </row>
    <row r="243" spans="1:17">
      <c r="A243" s="7">
        <v>222</v>
      </c>
      <c r="B243" s="18" t="s">
        <v>231</v>
      </c>
      <c r="C243" s="19">
        <v>1.8052764386000002E-2</v>
      </c>
      <c r="D243" s="8" t="s">
        <v>320</v>
      </c>
      <c r="E243" s="8">
        <v>53817.22</v>
      </c>
      <c r="F243" s="8">
        <v>0</v>
      </c>
      <c r="G243" s="8">
        <v>0</v>
      </c>
      <c r="H243" s="5">
        <v>53817.22</v>
      </c>
      <c r="I243" s="8" t="s">
        <v>322</v>
      </c>
      <c r="J243" s="20" t="s">
        <v>323</v>
      </c>
      <c r="K243" s="20" t="s">
        <v>388</v>
      </c>
      <c r="L243" s="8" t="s">
        <v>325</v>
      </c>
      <c r="M243" s="21"/>
      <c r="N243" s="21"/>
      <c r="O243" s="21"/>
      <c r="P243" s="21"/>
      <c r="Q243" s="21"/>
    </row>
    <row r="244" spans="1:17">
      <c r="A244" s="7">
        <v>223</v>
      </c>
      <c r="B244" s="18" t="s">
        <v>232</v>
      </c>
      <c r="C244" s="19">
        <v>3.8845852229999998E-3</v>
      </c>
      <c r="D244" s="8" t="s">
        <v>320</v>
      </c>
      <c r="E244" s="8">
        <v>11580.36</v>
      </c>
      <c r="F244" s="8">
        <v>0</v>
      </c>
      <c r="G244" s="8">
        <v>0</v>
      </c>
      <c r="H244" s="5">
        <v>11580.36</v>
      </c>
      <c r="I244" s="8" t="s">
        <v>322</v>
      </c>
      <c r="J244" s="20" t="s">
        <v>323</v>
      </c>
      <c r="K244" s="20" t="s">
        <v>389</v>
      </c>
      <c r="L244" s="8" t="s">
        <v>325</v>
      </c>
      <c r="M244" s="21"/>
      <c r="N244" s="21"/>
      <c r="O244" s="21"/>
      <c r="P244" s="21"/>
      <c r="Q244" s="21"/>
    </row>
    <row r="245" spans="1:17">
      <c r="A245" s="7">
        <v>224</v>
      </c>
      <c r="B245" s="18" t="s">
        <v>233</v>
      </c>
      <c r="C245" s="19">
        <v>1.10286173E-3</v>
      </c>
      <c r="D245" s="8" t="s">
        <v>320</v>
      </c>
      <c r="E245" s="8">
        <v>3287.75</v>
      </c>
      <c r="F245" s="8">
        <v>0</v>
      </c>
      <c r="G245" s="8">
        <v>0</v>
      </c>
      <c r="H245" s="5">
        <v>3287.75</v>
      </c>
      <c r="I245" s="8" t="s">
        <v>322</v>
      </c>
      <c r="J245" s="20" t="s">
        <v>323</v>
      </c>
      <c r="K245" s="20" t="s">
        <v>390</v>
      </c>
      <c r="L245" s="8" t="s">
        <v>325</v>
      </c>
      <c r="M245" s="21"/>
      <c r="N245" s="21"/>
      <c r="O245" s="21"/>
      <c r="P245" s="21"/>
      <c r="Q245" s="21"/>
    </row>
    <row r="246" spans="1:17">
      <c r="A246" s="7">
        <v>225</v>
      </c>
      <c r="B246" s="18" t="s">
        <v>234</v>
      </c>
      <c r="C246" s="19">
        <v>4.7180115800000001E-4</v>
      </c>
      <c r="D246" s="8" t="s">
        <v>320</v>
      </c>
      <c r="E246" s="8">
        <v>1406.49</v>
      </c>
      <c r="F246" s="8">
        <v>0</v>
      </c>
      <c r="G246" s="8">
        <v>0</v>
      </c>
      <c r="H246" s="5">
        <v>1406.49</v>
      </c>
      <c r="I246" s="8" t="s">
        <v>320</v>
      </c>
      <c r="J246" s="20" t="s">
        <v>321</v>
      </c>
      <c r="K246" s="20" t="s">
        <v>321</v>
      </c>
      <c r="L246" s="8" t="s">
        <v>321</v>
      </c>
      <c r="M246" s="21"/>
      <c r="N246" s="21"/>
      <c r="O246" s="21"/>
      <c r="P246" s="21"/>
      <c r="Q246" s="21"/>
    </row>
    <row r="247" spans="1:17">
      <c r="A247" s="7">
        <v>226</v>
      </c>
      <c r="B247" s="18" t="s">
        <v>235</v>
      </c>
      <c r="C247" s="19">
        <v>3.0790141000000001E-5</v>
      </c>
      <c r="D247" s="8" t="s">
        <v>322</v>
      </c>
      <c r="E247" s="8">
        <v>91.788707873288843</v>
      </c>
      <c r="F247" s="8">
        <v>-91.788707873288843</v>
      </c>
      <c r="G247" s="8">
        <v>0</v>
      </c>
      <c r="H247" s="5">
        <v>0</v>
      </c>
      <c r="I247" s="8" t="s">
        <v>320</v>
      </c>
      <c r="J247" s="20" t="s">
        <v>321</v>
      </c>
      <c r="K247" s="20" t="s">
        <v>321</v>
      </c>
      <c r="L247" s="8" t="s">
        <v>321</v>
      </c>
      <c r="M247" s="21"/>
      <c r="N247" s="21"/>
      <c r="O247" s="21"/>
      <c r="P247" s="21"/>
      <c r="Q247" s="21"/>
    </row>
    <row r="248" spans="1:17">
      <c r="A248" s="7">
        <v>227</v>
      </c>
      <c r="B248" s="18" t="s">
        <v>236</v>
      </c>
      <c r="C248" s="19">
        <v>3.0268607450000002E-3</v>
      </c>
      <c r="D248" s="8" t="s">
        <v>320</v>
      </c>
      <c r="E248" s="8">
        <v>9023.4</v>
      </c>
      <c r="F248" s="8">
        <v>0</v>
      </c>
      <c r="G248" s="8">
        <v>0</v>
      </c>
      <c r="H248" s="5">
        <v>9023.4</v>
      </c>
      <c r="I248" s="8" t="s">
        <v>320</v>
      </c>
      <c r="J248" s="20" t="s">
        <v>321</v>
      </c>
      <c r="K248" s="20" t="s">
        <v>321</v>
      </c>
      <c r="L248" s="8" t="s">
        <v>321</v>
      </c>
      <c r="M248" s="21"/>
      <c r="N248" s="21"/>
      <c r="O248" s="21"/>
      <c r="P248" s="21"/>
      <c r="Q248" s="21"/>
    </row>
    <row r="249" spans="1:17">
      <c r="A249" s="7">
        <v>228</v>
      </c>
      <c r="B249" s="18" t="s">
        <v>237</v>
      </c>
      <c r="C249" s="19">
        <v>8.1260410299999995E-3</v>
      </c>
      <c r="D249" s="8" t="s">
        <v>320</v>
      </c>
      <c r="E249" s="8">
        <v>24224.6</v>
      </c>
      <c r="F249" s="8">
        <v>0</v>
      </c>
      <c r="G249" s="8">
        <v>0</v>
      </c>
      <c r="H249" s="5">
        <v>24224.6</v>
      </c>
      <c r="I249" s="8" t="s">
        <v>322</v>
      </c>
      <c r="J249" s="20" t="s">
        <v>323</v>
      </c>
      <c r="K249" s="20" t="s">
        <v>391</v>
      </c>
      <c r="L249" s="8" t="s">
        <v>325</v>
      </c>
      <c r="M249" s="21"/>
      <c r="N249" s="21"/>
      <c r="O249" s="21"/>
      <c r="P249" s="21"/>
      <c r="Q249" s="21"/>
    </row>
    <row r="250" spans="1:17">
      <c r="A250" s="7">
        <v>229</v>
      </c>
      <c r="B250" s="18" t="s">
        <v>238</v>
      </c>
      <c r="C250" s="19">
        <v>1.547384E-4</v>
      </c>
      <c r="D250" s="8" t="s">
        <v>320</v>
      </c>
      <c r="E250" s="8">
        <v>461.29</v>
      </c>
      <c r="F250" s="8">
        <v>0</v>
      </c>
      <c r="G250" s="8">
        <v>0</v>
      </c>
      <c r="H250" s="5">
        <v>461.29</v>
      </c>
      <c r="I250" s="8" t="s">
        <v>320</v>
      </c>
      <c r="J250" s="20" t="s">
        <v>321</v>
      </c>
      <c r="K250" s="20" t="s">
        <v>321</v>
      </c>
      <c r="L250" s="8" t="s">
        <v>321</v>
      </c>
      <c r="M250" s="21"/>
      <c r="N250" s="21"/>
      <c r="O250" s="21"/>
      <c r="P250" s="21"/>
      <c r="Q250" s="21"/>
    </row>
    <row r="251" spans="1:17">
      <c r="A251" s="7">
        <v>230</v>
      </c>
      <c r="B251" s="18" t="s">
        <v>239</v>
      </c>
      <c r="C251" s="19">
        <v>2.3508376420000002E-3</v>
      </c>
      <c r="D251" s="8" t="s">
        <v>320</v>
      </c>
      <c r="E251" s="8">
        <v>7008.1</v>
      </c>
      <c r="F251" s="8">
        <v>0</v>
      </c>
      <c r="G251" s="8">
        <v>0</v>
      </c>
      <c r="H251" s="5">
        <v>7008.1</v>
      </c>
      <c r="I251" s="8" t="s">
        <v>320</v>
      </c>
      <c r="J251" s="20" t="s">
        <v>321</v>
      </c>
      <c r="K251" s="20" t="s">
        <v>321</v>
      </c>
      <c r="L251" s="8" t="s">
        <v>321</v>
      </c>
      <c r="M251" s="21"/>
      <c r="N251" s="21"/>
      <c r="O251" s="21"/>
      <c r="P251" s="21"/>
      <c r="Q251" s="21"/>
    </row>
    <row r="252" spans="1:17">
      <c r="A252" s="7">
        <v>231</v>
      </c>
      <c r="B252" s="18" t="s">
        <v>240</v>
      </c>
      <c r="C252" s="19">
        <v>6.6506399999999995E-7</v>
      </c>
      <c r="D252" s="8" t="s">
        <v>322</v>
      </c>
      <c r="E252" s="8">
        <v>1.9826270108032622</v>
      </c>
      <c r="F252" s="8">
        <v>-1.9826270108032622</v>
      </c>
      <c r="G252" s="8">
        <v>0</v>
      </c>
      <c r="H252" s="5">
        <v>0</v>
      </c>
      <c r="I252" s="8" t="s">
        <v>320</v>
      </c>
      <c r="J252" s="20" t="s">
        <v>321</v>
      </c>
      <c r="K252" s="20" t="s">
        <v>321</v>
      </c>
      <c r="L252" s="8" t="s">
        <v>321</v>
      </c>
      <c r="M252" s="21"/>
      <c r="N252" s="21"/>
      <c r="O252" s="21"/>
      <c r="P252" s="21"/>
      <c r="Q252" s="21"/>
    </row>
    <row r="253" spans="1:17">
      <c r="A253" s="7">
        <v>232</v>
      </c>
      <c r="B253" s="18" t="s">
        <v>241</v>
      </c>
      <c r="C253" s="19">
        <v>5.3087303600000003E-4</v>
      </c>
      <c r="D253" s="8" t="s">
        <v>320</v>
      </c>
      <c r="E253" s="8">
        <v>1582.59</v>
      </c>
      <c r="F253" s="8">
        <v>0</v>
      </c>
      <c r="G253" s="8">
        <v>0</v>
      </c>
      <c r="H253" s="5">
        <v>1582.59</v>
      </c>
      <c r="I253" s="8" t="s">
        <v>320</v>
      </c>
      <c r="J253" s="20" t="s">
        <v>321</v>
      </c>
      <c r="K253" s="20" t="s">
        <v>321</v>
      </c>
      <c r="L253" s="8" t="s">
        <v>321</v>
      </c>
      <c r="M253" s="21"/>
      <c r="N253" s="21"/>
      <c r="O253" s="21"/>
      <c r="P253" s="21"/>
      <c r="Q253" s="21"/>
    </row>
    <row r="254" spans="1:17">
      <c r="A254" s="7">
        <v>233</v>
      </c>
      <c r="B254" s="18" t="s">
        <v>242</v>
      </c>
      <c r="C254" s="19">
        <v>6.2120900000000004E-5</v>
      </c>
      <c r="D254" s="8" t="s">
        <v>322</v>
      </c>
      <c r="E254" s="8">
        <v>185.1890559035046</v>
      </c>
      <c r="F254" s="8">
        <v>-185.1890559035046</v>
      </c>
      <c r="G254" s="8">
        <v>0</v>
      </c>
      <c r="H254" s="5">
        <v>0</v>
      </c>
      <c r="I254" s="8" t="s">
        <v>320</v>
      </c>
      <c r="J254" s="20" t="s">
        <v>321</v>
      </c>
      <c r="K254" s="20" t="s">
        <v>321</v>
      </c>
      <c r="L254" s="8" t="s">
        <v>321</v>
      </c>
      <c r="M254" s="21"/>
      <c r="N254" s="21"/>
      <c r="O254" s="21"/>
      <c r="P254" s="21"/>
      <c r="Q254" s="21"/>
    </row>
    <row r="255" spans="1:17">
      <c r="A255" s="7">
        <v>234</v>
      </c>
      <c r="B255" s="18" t="s">
        <v>243</v>
      </c>
      <c r="C255" s="19">
        <v>2.6713434E-5</v>
      </c>
      <c r="D255" s="8" t="s">
        <v>322</v>
      </c>
      <c r="E255" s="8">
        <v>79.635607700477308</v>
      </c>
      <c r="F255" s="8">
        <v>-79.635607700477308</v>
      </c>
      <c r="G255" s="8">
        <v>0</v>
      </c>
      <c r="H255" s="5">
        <v>0</v>
      </c>
      <c r="I255" s="8" t="s">
        <v>320</v>
      </c>
      <c r="J255" s="20" t="s">
        <v>321</v>
      </c>
      <c r="K255" s="20" t="s">
        <v>321</v>
      </c>
      <c r="L255" s="8" t="s">
        <v>321</v>
      </c>
      <c r="M255" s="21"/>
      <c r="N255" s="21"/>
      <c r="O255" s="21"/>
      <c r="P255" s="21"/>
      <c r="Q255" s="21"/>
    </row>
    <row r="256" spans="1:17">
      <c r="A256" s="7">
        <v>235</v>
      </c>
      <c r="B256" s="18" t="s">
        <v>244</v>
      </c>
      <c r="C256" s="19">
        <v>2.235527101E-2</v>
      </c>
      <c r="D256" s="8" t="s">
        <v>320</v>
      </c>
      <c r="E256" s="8">
        <v>66643.460000000006</v>
      </c>
      <c r="F256" s="8">
        <v>0</v>
      </c>
      <c r="G256" s="8">
        <v>0</v>
      </c>
      <c r="H256" s="5">
        <v>66643.460000000006</v>
      </c>
      <c r="I256" s="8" t="s">
        <v>322</v>
      </c>
      <c r="J256" s="20" t="s">
        <v>323</v>
      </c>
      <c r="K256" s="20" t="s">
        <v>392</v>
      </c>
      <c r="L256" s="8" t="s">
        <v>325</v>
      </c>
      <c r="M256" s="21"/>
      <c r="N256" s="21"/>
      <c r="O256" s="21"/>
      <c r="P256" s="21"/>
      <c r="Q256" s="21"/>
    </row>
    <row r="257" spans="1:17">
      <c r="A257" s="7">
        <v>236</v>
      </c>
      <c r="B257" s="18" t="s">
        <v>245</v>
      </c>
      <c r="C257" s="19">
        <v>2.548942158E-3</v>
      </c>
      <c r="D257" s="8" t="s">
        <v>320</v>
      </c>
      <c r="E257" s="8">
        <v>7598.67</v>
      </c>
      <c r="F257" s="8">
        <v>0</v>
      </c>
      <c r="G257" s="8">
        <v>0</v>
      </c>
      <c r="H257" s="5">
        <v>7598.67</v>
      </c>
      <c r="I257" s="8" t="s">
        <v>320</v>
      </c>
      <c r="J257" s="20" t="s">
        <v>321</v>
      </c>
      <c r="K257" s="20" t="s">
        <v>321</v>
      </c>
      <c r="L257" s="8" t="s">
        <v>321</v>
      </c>
      <c r="M257" s="21"/>
      <c r="N257" s="21"/>
      <c r="O257" s="21"/>
      <c r="P257" s="21"/>
      <c r="Q257" s="21"/>
    </row>
    <row r="258" spans="1:17">
      <c r="A258" s="7">
        <v>237</v>
      </c>
      <c r="B258" s="18" t="s">
        <v>246</v>
      </c>
      <c r="C258" s="19">
        <v>2.031104044E-3</v>
      </c>
      <c r="D258" s="8" t="s">
        <v>320</v>
      </c>
      <c r="E258" s="8">
        <v>6054.94</v>
      </c>
      <c r="F258" s="8">
        <v>0</v>
      </c>
      <c r="G258" s="8">
        <v>0</v>
      </c>
      <c r="H258" s="5">
        <v>6054.94</v>
      </c>
      <c r="I258" s="8" t="s">
        <v>320</v>
      </c>
      <c r="J258" s="20" t="s">
        <v>321</v>
      </c>
      <c r="K258" s="20" t="s">
        <v>321</v>
      </c>
      <c r="L258" s="8" t="s">
        <v>321</v>
      </c>
      <c r="M258" s="21"/>
      <c r="N258" s="21"/>
      <c r="O258" s="21"/>
      <c r="P258" s="21"/>
      <c r="Q258" s="21"/>
    </row>
    <row r="259" spans="1:17">
      <c r="A259" s="7">
        <v>238</v>
      </c>
      <c r="B259" s="18" t="s">
        <v>247</v>
      </c>
      <c r="C259" s="19">
        <v>1.0536459781999999E-2</v>
      </c>
      <c r="D259" s="8" t="s">
        <v>320</v>
      </c>
      <c r="E259" s="8">
        <v>31410.32</v>
      </c>
      <c r="F259" s="8">
        <v>0</v>
      </c>
      <c r="G259" s="8">
        <v>0</v>
      </c>
      <c r="H259" s="5">
        <v>31410.32</v>
      </c>
      <c r="I259" s="8" t="s">
        <v>320</v>
      </c>
      <c r="J259" s="20" t="s">
        <v>321</v>
      </c>
      <c r="K259" s="20" t="s">
        <v>321</v>
      </c>
      <c r="L259" s="8" t="s">
        <v>321</v>
      </c>
      <c r="M259" s="21"/>
      <c r="N259" s="21"/>
      <c r="O259" s="21"/>
      <c r="P259" s="21"/>
      <c r="Q259" s="21"/>
    </row>
    <row r="260" spans="1:17">
      <c r="A260" s="7">
        <v>239</v>
      </c>
      <c r="B260" s="18" t="s">
        <v>248</v>
      </c>
      <c r="C260" s="19">
        <v>3.5811995800000003E-4</v>
      </c>
      <c r="D260" s="8" t="s">
        <v>320</v>
      </c>
      <c r="E260" s="8">
        <v>1067.5899999999999</v>
      </c>
      <c r="F260" s="8">
        <v>0</v>
      </c>
      <c r="G260" s="8">
        <v>0</v>
      </c>
      <c r="H260" s="5">
        <v>1067.5899999999999</v>
      </c>
      <c r="I260" s="8" t="s">
        <v>320</v>
      </c>
      <c r="J260" s="20" t="s">
        <v>321</v>
      </c>
      <c r="K260" s="20" t="s">
        <v>321</v>
      </c>
      <c r="L260" s="8" t="s">
        <v>321</v>
      </c>
      <c r="M260" s="21"/>
      <c r="N260" s="21"/>
      <c r="O260" s="21"/>
      <c r="P260" s="21"/>
      <c r="Q260" s="21"/>
    </row>
    <row r="261" spans="1:17">
      <c r="A261" s="7">
        <v>240</v>
      </c>
      <c r="B261" s="18" t="s">
        <v>249</v>
      </c>
      <c r="C261" s="19">
        <v>8.7972621999999999E-5</v>
      </c>
      <c r="D261" s="8" t="s">
        <v>320</v>
      </c>
      <c r="E261" s="8">
        <v>262.26</v>
      </c>
      <c r="F261" s="8">
        <v>0</v>
      </c>
      <c r="G261" s="8">
        <v>0</v>
      </c>
      <c r="H261" s="5">
        <v>262.26</v>
      </c>
      <c r="I261" s="8" t="s">
        <v>320</v>
      </c>
      <c r="J261" s="20" t="s">
        <v>321</v>
      </c>
      <c r="K261" s="20" t="s">
        <v>321</v>
      </c>
      <c r="L261" s="8" t="s">
        <v>321</v>
      </c>
      <c r="M261" s="21"/>
      <c r="N261" s="21"/>
      <c r="O261" s="21"/>
      <c r="P261" s="21"/>
      <c r="Q261" s="21"/>
    </row>
    <row r="262" spans="1:17">
      <c r="A262" s="7">
        <v>241</v>
      </c>
      <c r="B262" s="18" t="s">
        <v>250</v>
      </c>
      <c r="C262" s="19">
        <v>7.2444420000000002E-5</v>
      </c>
      <c r="D262" s="8" t="s">
        <v>322</v>
      </c>
      <c r="E262" s="8">
        <v>215.9645746484189</v>
      </c>
      <c r="F262" s="8">
        <v>-215.9645746484189</v>
      </c>
      <c r="G262" s="8">
        <v>0</v>
      </c>
      <c r="H262" s="5">
        <v>0</v>
      </c>
      <c r="I262" s="8" t="s">
        <v>320</v>
      </c>
      <c r="J262" s="20" t="s">
        <v>321</v>
      </c>
      <c r="K262" s="20" t="s">
        <v>321</v>
      </c>
      <c r="L262" s="8" t="s">
        <v>321</v>
      </c>
      <c r="M262" s="21"/>
      <c r="N262" s="21"/>
      <c r="O262" s="21"/>
      <c r="P262" s="21"/>
      <c r="Q262" s="21"/>
    </row>
    <row r="263" spans="1:17">
      <c r="A263" s="7">
        <v>242</v>
      </c>
      <c r="B263" s="18" t="s">
        <v>251</v>
      </c>
      <c r="C263" s="19">
        <v>2.2496241950000001E-3</v>
      </c>
      <c r="D263" s="8" t="s">
        <v>320</v>
      </c>
      <c r="E263" s="8">
        <v>6706.37</v>
      </c>
      <c r="F263" s="8">
        <v>0</v>
      </c>
      <c r="G263" s="8">
        <v>0</v>
      </c>
      <c r="H263" s="5">
        <v>6706.37</v>
      </c>
      <c r="I263" s="8" t="s">
        <v>320</v>
      </c>
      <c r="J263" s="20" t="s">
        <v>321</v>
      </c>
      <c r="K263" s="20" t="s">
        <v>321</v>
      </c>
      <c r="L263" s="8" t="s">
        <v>321</v>
      </c>
      <c r="M263" s="21"/>
      <c r="N263" s="21"/>
      <c r="O263" s="21"/>
      <c r="P263" s="21"/>
      <c r="Q263" s="21"/>
    </row>
    <row r="264" spans="1:17">
      <c r="A264" s="7">
        <v>243</v>
      </c>
      <c r="B264" s="18" t="s">
        <v>252</v>
      </c>
      <c r="C264" s="19">
        <v>3.1110081E-5</v>
      </c>
      <c r="D264" s="8" t="s">
        <v>322</v>
      </c>
      <c r="E264" s="8">
        <v>92.742483278116637</v>
      </c>
      <c r="F264" s="8">
        <v>-92.742483278116637</v>
      </c>
      <c r="G264" s="8">
        <v>0</v>
      </c>
      <c r="H264" s="5">
        <v>0</v>
      </c>
      <c r="I264" s="8" t="s">
        <v>320</v>
      </c>
      <c r="J264" s="20" t="s">
        <v>321</v>
      </c>
      <c r="K264" s="20" t="s">
        <v>321</v>
      </c>
      <c r="L264" s="8" t="s">
        <v>321</v>
      </c>
      <c r="M264" s="21"/>
      <c r="N264" s="21"/>
      <c r="O264" s="21"/>
      <c r="P264" s="21"/>
      <c r="Q264" s="21"/>
    </row>
    <row r="265" spans="1:17">
      <c r="A265" s="7">
        <v>244</v>
      </c>
      <c r="B265" s="18" t="s">
        <v>253</v>
      </c>
      <c r="C265" s="19">
        <v>7.5956312999999999E-5</v>
      </c>
      <c r="D265" s="8" t="s">
        <v>322</v>
      </c>
      <c r="E265" s="8">
        <v>226.43390379696837</v>
      </c>
      <c r="F265" s="8">
        <v>-226.43390379696837</v>
      </c>
      <c r="G265" s="8">
        <v>0</v>
      </c>
      <c r="H265" s="5">
        <v>0</v>
      </c>
      <c r="I265" s="8" t="s">
        <v>320</v>
      </c>
      <c r="J265" s="20" t="s">
        <v>321</v>
      </c>
      <c r="K265" s="20" t="s">
        <v>321</v>
      </c>
      <c r="L265" s="8" t="s">
        <v>321</v>
      </c>
      <c r="M265" s="21"/>
      <c r="N265" s="21"/>
      <c r="O265" s="21"/>
      <c r="P265" s="21"/>
      <c r="Q265" s="21"/>
    </row>
    <row r="266" spans="1:17">
      <c r="A266" s="7">
        <v>245</v>
      </c>
      <c r="B266" s="18" t="s">
        <v>254</v>
      </c>
      <c r="C266" s="19">
        <v>6.9474875099999995E-4</v>
      </c>
      <c r="D266" s="8" t="s">
        <v>320</v>
      </c>
      <c r="E266" s="8">
        <v>2071.12</v>
      </c>
      <c r="F266" s="8">
        <v>0</v>
      </c>
      <c r="G266" s="8">
        <v>0</v>
      </c>
      <c r="H266" s="5">
        <v>2071.12</v>
      </c>
      <c r="I266" s="8" t="s">
        <v>322</v>
      </c>
      <c r="J266" s="20" t="s">
        <v>323</v>
      </c>
      <c r="K266" s="20" t="s">
        <v>393</v>
      </c>
      <c r="L266" s="8" t="s">
        <v>325</v>
      </c>
      <c r="M266" s="21"/>
      <c r="N266" s="21"/>
      <c r="O266" s="21"/>
      <c r="P266" s="21"/>
      <c r="Q266" s="21"/>
    </row>
    <row r="267" spans="1:17">
      <c r="A267" s="7">
        <v>246</v>
      </c>
      <c r="B267" s="18" t="s">
        <v>255</v>
      </c>
      <c r="C267" s="19">
        <v>2.8792492200000001E-4</v>
      </c>
      <c r="D267" s="8" t="s">
        <v>320</v>
      </c>
      <c r="E267" s="8">
        <v>858.34</v>
      </c>
      <c r="F267" s="8">
        <v>0</v>
      </c>
      <c r="G267" s="8">
        <v>0</v>
      </c>
      <c r="H267" s="5">
        <v>858.34</v>
      </c>
      <c r="I267" s="8" t="s">
        <v>320</v>
      </c>
      <c r="J267" s="20" t="s">
        <v>321</v>
      </c>
      <c r="K267" s="20" t="s">
        <v>321</v>
      </c>
      <c r="L267" s="8" t="s">
        <v>321</v>
      </c>
      <c r="M267" s="21"/>
      <c r="N267" s="21"/>
      <c r="O267" s="21"/>
      <c r="P267" s="21"/>
      <c r="Q267" s="21"/>
    </row>
    <row r="268" spans="1:17">
      <c r="A268" s="7">
        <v>247</v>
      </c>
      <c r="B268" s="18" t="s">
        <v>256</v>
      </c>
      <c r="C268" s="19">
        <v>1.410325234E-3</v>
      </c>
      <c r="D268" s="8" t="s">
        <v>320</v>
      </c>
      <c r="E268" s="8">
        <v>4204.33</v>
      </c>
      <c r="F268" s="8">
        <v>0</v>
      </c>
      <c r="G268" s="8">
        <v>0</v>
      </c>
      <c r="H268" s="5">
        <v>4204.33</v>
      </c>
      <c r="I268" s="8" t="s">
        <v>320</v>
      </c>
      <c r="J268" s="20" t="s">
        <v>321</v>
      </c>
      <c r="K268" s="20" t="s">
        <v>321</v>
      </c>
      <c r="L268" s="8" t="s">
        <v>321</v>
      </c>
      <c r="M268" s="21"/>
      <c r="N268" s="21"/>
      <c r="O268" s="21"/>
      <c r="P268" s="21"/>
      <c r="Q268" s="21"/>
    </row>
    <row r="269" spans="1:17">
      <c r="A269" s="7">
        <v>248</v>
      </c>
      <c r="B269" s="18" t="s">
        <v>257</v>
      </c>
      <c r="C269" s="19">
        <v>4.9641098760000004E-3</v>
      </c>
      <c r="D269" s="8" t="s">
        <v>320</v>
      </c>
      <c r="E269" s="8">
        <v>14798.54</v>
      </c>
      <c r="F269" s="8">
        <v>0</v>
      </c>
      <c r="G269" s="8">
        <v>0</v>
      </c>
      <c r="H269" s="5">
        <v>14798.54</v>
      </c>
      <c r="I269" s="8" t="s">
        <v>322</v>
      </c>
      <c r="J269" s="20" t="s">
        <v>323</v>
      </c>
      <c r="K269" s="20" t="s">
        <v>394</v>
      </c>
      <c r="L269" s="8" t="s">
        <v>325</v>
      </c>
      <c r="M269" s="21"/>
      <c r="N269" s="21"/>
      <c r="O269" s="21"/>
      <c r="P269" s="21"/>
      <c r="Q269" s="21"/>
    </row>
    <row r="270" spans="1:17">
      <c r="A270" s="7">
        <v>249</v>
      </c>
      <c r="B270" s="18" t="s">
        <v>258</v>
      </c>
      <c r="C270" s="19">
        <v>5.7576761999999997E-5</v>
      </c>
      <c r="D270" s="8" t="s">
        <v>322</v>
      </c>
      <c r="E270" s="8">
        <v>171.64249385892313</v>
      </c>
      <c r="F270" s="8">
        <v>-171.64249385892313</v>
      </c>
      <c r="G270" s="8">
        <v>0</v>
      </c>
      <c r="H270" s="5">
        <v>0</v>
      </c>
      <c r="I270" s="8" t="s">
        <v>320</v>
      </c>
      <c r="J270" s="20" t="s">
        <v>321</v>
      </c>
      <c r="K270" s="20" t="s">
        <v>321</v>
      </c>
      <c r="L270" s="8" t="s">
        <v>321</v>
      </c>
      <c r="M270" s="21"/>
      <c r="N270" s="21"/>
      <c r="O270" s="21"/>
      <c r="P270" s="21"/>
      <c r="Q270" s="21"/>
    </row>
    <row r="271" spans="1:17">
      <c r="A271" s="7">
        <v>250</v>
      </c>
      <c r="B271" s="18" t="s">
        <v>259</v>
      </c>
      <c r="C271" s="19">
        <v>3.0609499999999999E-7</v>
      </c>
      <c r="D271" s="8" t="s">
        <v>322</v>
      </c>
      <c r="E271" s="8">
        <v>0.91250197706059055</v>
      </c>
      <c r="F271" s="8">
        <v>-0.91250197706059055</v>
      </c>
      <c r="G271" s="8">
        <v>0</v>
      </c>
      <c r="H271" s="5">
        <v>0</v>
      </c>
      <c r="I271" s="8" t="s">
        <v>320</v>
      </c>
      <c r="J271" s="20" t="s">
        <v>321</v>
      </c>
      <c r="K271" s="20" t="s">
        <v>321</v>
      </c>
      <c r="L271" s="8" t="s">
        <v>321</v>
      </c>
      <c r="M271" s="21"/>
      <c r="N271" s="21"/>
      <c r="O271" s="21"/>
      <c r="P271" s="21"/>
      <c r="Q271" s="21"/>
    </row>
    <row r="272" spans="1:17">
      <c r="A272" s="7">
        <v>251</v>
      </c>
      <c r="B272" s="18" t="s">
        <v>260</v>
      </c>
      <c r="C272" s="19">
        <v>7.6929149099999995E-4</v>
      </c>
      <c r="D272" s="8" t="s">
        <v>320</v>
      </c>
      <c r="E272" s="8">
        <v>2293.34</v>
      </c>
      <c r="F272" s="8">
        <v>0</v>
      </c>
      <c r="G272" s="8">
        <v>0</v>
      </c>
      <c r="H272" s="5">
        <v>2293.34</v>
      </c>
      <c r="I272" s="8" t="s">
        <v>322</v>
      </c>
      <c r="J272" s="20" t="s">
        <v>323</v>
      </c>
      <c r="K272" s="20" t="s">
        <v>335</v>
      </c>
      <c r="L272" s="8" t="s">
        <v>325</v>
      </c>
      <c r="M272" s="21"/>
      <c r="N272" s="21"/>
      <c r="O272" s="21"/>
      <c r="P272" s="21"/>
      <c r="Q272" s="21"/>
    </row>
    <row r="273" spans="1:17">
      <c r="A273" s="7">
        <v>252</v>
      </c>
      <c r="B273" s="18" t="s">
        <v>261</v>
      </c>
      <c r="C273" s="19">
        <v>4.5586529889999998E-3</v>
      </c>
      <c r="D273" s="8" t="s">
        <v>320</v>
      </c>
      <c r="E273" s="8">
        <v>13589.83</v>
      </c>
      <c r="F273" s="8">
        <v>0</v>
      </c>
      <c r="G273" s="8">
        <v>0</v>
      </c>
      <c r="H273" s="5">
        <v>13589.83</v>
      </c>
      <c r="I273" s="8" t="s">
        <v>320</v>
      </c>
      <c r="J273" s="20" t="s">
        <v>321</v>
      </c>
      <c r="K273" s="20" t="s">
        <v>321</v>
      </c>
      <c r="L273" s="8" t="s">
        <v>321</v>
      </c>
      <c r="M273" s="21"/>
      <c r="N273" s="21"/>
      <c r="O273" s="21"/>
      <c r="P273" s="21"/>
      <c r="Q273" s="21"/>
    </row>
    <row r="274" spans="1:17">
      <c r="A274" s="7">
        <v>253</v>
      </c>
      <c r="B274" s="18" t="s">
        <v>262</v>
      </c>
      <c r="C274" s="19">
        <v>3.4487897099999998E-4</v>
      </c>
      <c r="D274" s="8" t="s">
        <v>320</v>
      </c>
      <c r="E274" s="8">
        <v>1028.1199999999999</v>
      </c>
      <c r="F274" s="8">
        <v>0</v>
      </c>
      <c r="G274" s="8">
        <v>0</v>
      </c>
      <c r="H274" s="5">
        <v>1028.1199999999999</v>
      </c>
      <c r="I274" s="8" t="s">
        <v>320</v>
      </c>
      <c r="J274" s="20" t="s">
        <v>321</v>
      </c>
      <c r="K274" s="20" t="s">
        <v>321</v>
      </c>
      <c r="L274" s="8" t="s">
        <v>321</v>
      </c>
      <c r="M274" s="21"/>
      <c r="N274" s="21"/>
      <c r="O274" s="21"/>
      <c r="P274" s="21"/>
      <c r="Q274" s="21"/>
    </row>
    <row r="275" spans="1:17">
      <c r="A275" s="7">
        <v>254</v>
      </c>
      <c r="B275" s="18" t="s">
        <v>263</v>
      </c>
      <c r="C275" s="19">
        <v>1.315412904E-2</v>
      </c>
      <c r="D275" s="8" t="s">
        <v>320</v>
      </c>
      <c r="E275" s="8">
        <v>39213.870000000003</v>
      </c>
      <c r="F275" s="8">
        <v>0</v>
      </c>
      <c r="G275" s="8">
        <v>0</v>
      </c>
      <c r="H275" s="5">
        <v>39213.870000000003</v>
      </c>
      <c r="I275" s="8" t="s">
        <v>320</v>
      </c>
      <c r="J275" s="20" t="s">
        <v>321</v>
      </c>
      <c r="K275" s="20" t="s">
        <v>321</v>
      </c>
      <c r="L275" s="8" t="s">
        <v>321</v>
      </c>
      <c r="M275" s="21"/>
      <c r="N275" s="21"/>
      <c r="O275" s="21"/>
      <c r="P275" s="21"/>
      <c r="Q275" s="21"/>
    </row>
    <row r="276" spans="1:17">
      <c r="A276" s="7">
        <v>255</v>
      </c>
      <c r="B276" s="18" t="s">
        <v>264</v>
      </c>
      <c r="C276" s="19">
        <v>4.8332605400000001E-4</v>
      </c>
      <c r="D276" s="8" t="s">
        <v>320</v>
      </c>
      <c r="E276" s="8">
        <v>1440.85</v>
      </c>
      <c r="F276" s="8">
        <v>0</v>
      </c>
      <c r="G276" s="8">
        <v>0</v>
      </c>
      <c r="H276" s="5">
        <v>1440.85</v>
      </c>
      <c r="I276" s="8" t="s">
        <v>320</v>
      </c>
      <c r="J276" s="20" t="s">
        <v>321</v>
      </c>
      <c r="K276" s="20" t="s">
        <v>321</v>
      </c>
      <c r="L276" s="8" t="s">
        <v>321</v>
      </c>
      <c r="M276" s="21"/>
      <c r="N276" s="21"/>
      <c r="O276" s="21"/>
      <c r="P276" s="21"/>
      <c r="Q276" s="21"/>
    </row>
    <row r="277" spans="1:17">
      <c r="A277" s="7">
        <v>256</v>
      </c>
      <c r="B277" s="18" t="s">
        <v>265</v>
      </c>
      <c r="C277" s="19">
        <v>2.6615292033999999E-2</v>
      </c>
      <c r="D277" s="8" t="s">
        <v>320</v>
      </c>
      <c r="E277" s="8">
        <v>79343.039999999994</v>
      </c>
      <c r="F277" s="8">
        <v>0</v>
      </c>
      <c r="G277" s="8">
        <v>0</v>
      </c>
      <c r="H277" s="5">
        <v>79343.039999999994</v>
      </c>
      <c r="I277" s="8" t="s">
        <v>322</v>
      </c>
      <c r="J277" s="20" t="s">
        <v>323</v>
      </c>
      <c r="K277" s="20" t="s">
        <v>395</v>
      </c>
      <c r="L277" s="8" t="s">
        <v>325</v>
      </c>
      <c r="M277" s="21"/>
      <c r="N277" s="21"/>
      <c r="O277" s="21"/>
      <c r="P277" s="21"/>
      <c r="Q277" s="21"/>
    </row>
    <row r="278" spans="1:17">
      <c r="A278" s="7">
        <v>257</v>
      </c>
      <c r="B278" s="18" t="s">
        <v>266</v>
      </c>
      <c r="C278" s="19">
        <v>1.3063534440000001E-3</v>
      </c>
      <c r="D278" s="8" t="s">
        <v>320</v>
      </c>
      <c r="E278" s="8">
        <v>3894.38</v>
      </c>
      <c r="F278" s="8">
        <v>0</v>
      </c>
      <c r="G278" s="8">
        <v>0</v>
      </c>
      <c r="H278" s="5">
        <v>3894.38</v>
      </c>
      <c r="I278" s="8" t="s">
        <v>320</v>
      </c>
      <c r="J278" s="20" t="s">
        <v>321</v>
      </c>
      <c r="K278" s="20" t="s">
        <v>321</v>
      </c>
      <c r="L278" s="8" t="s">
        <v>321</v>
      </c>
      <c r="M278" s="21"/>
      <c r="N278" s="21"/>
      <c r="O278" s="21"/>
      <c r="P278" s="21"/>
      <c r="Q278" s="21"/>
    </row>
    <row r="279" spans="1:17">
      <c r="A279" s="7">
        <v>258</v>
      </c>
      <c r="B279" s="18" t="s">
        <v>267</v>
      </c>
      <c r="C279" s="19">
        <v>9.3847771200000004E-4</v>
      </c>
      <c r="D279" s="8" t="s">
        <v>320</v>
      </c>
      <c r="E279" s="8">
        <v>2797.7</v>
      </c>
      <c r="F279" s="8">
        <v>0</v>
      </c>
      <c r="G279" s="8">
        <v>0</v>
      </c>
      <c r="H279" s="5">
        <v>2797.7</v>
      </c>
      <c r="I279" s="8" t="s">
        <v>322</v>
      </c>
      <c r="J279" s="20" t="s">
        <v>323</v>
      </c>
      <c r="K279" s="20" t="s">
        <v>335</v>
      </c>
      <c r="L279" s="8" t="s">
        <v>325</v>
      </c>
      <c r="M279" s="21"/>
      <c r="N279" s="21"/>
      <c r="O279" s="21"/>
      <c r="P279" s="21"/>
      <c r="Q279" s="21"/>
    </row>
    <row r="280" spans="1:17">
      <c r="A280" s="7">
        <v>259</v>
      </c>
      <c r="B280" s="18" t="s">
        <v>268</v>
      </c>
      <c r="C280" s="19">
        <v>0.114087527346</v>
      </c>
      <c r="D280" s="8" t="s">
        <v>320</v>
      </c>
      <c r="E280" s="8">
        <v>340107.14</v>
      </c>
      <c r="F280" s="8">
        <v>0</v>
      </c>
      <c r="G280" s="8">
        <v>0</v>
      </c>
      <c r="H280" s="5">
        <v>340107.14</v>
      </c>
      <c r="I280" s="8" t="s">
        <v>322</v>
      </c>
      <c r="J280" s="20" t="s">
        <v>323</v>
      </c>
      <c r="K280" s="20" t="s">
        <v>378</v>
      </c>
      <c r="L280" s="8" t="s">
        <v>325</v>
      </c>
      <c r="M280" s="21"/>
      <c r="N280" s="21"/>
      <c r="O280" s="21"/>
      <c r="P280" s="21"/>
      <c r="Q280" s="21"/>
    </row>
    <row r="281" spans="1:17">
      <c r="A281" s="7">
        <v>260</v>
      </c>
      <c r="B281" s="18" t="s">
        <v>269</v>
      </c>
      <c r="C281" s="19">
        <v>1.5671696719999999E-3</v>
      </c>
      <c r="D281" s="8" t="s">
        <v>320</v>
      </c>
      <c r="E281" s="8">
        <v>4671.8999999999996</v>
      </c>
      <c r="F281" s="8">
        <v>0</v>
      </c>
      <c r="G281" s="8">
        <v>0</v>
      </c>
      <c r="H281" s="5">
        <v>4671.8999999999996</v>
      </c>
      <c r="I281" s="8" t="s">
        <v>320</v>
      </c>
      <c r="J281" s="20" t="s">
        <v>321</v>
      </c>
      <c r="K281" s="20" t="s">
        <v>321</v>
      </c>
      <c r="L281" s="8" t="s">
        <v>321</v>
      </c>
      <c r="M281" s="21"/>
      <c r="N281" s="21"/>
      <c r="O281" s="21"/>
      <c r="P281" s="21"/>
      <c r="Q281" s="21"/>
    </row>
    <row r="282" spans="1:17">
      <c r="A282" s="7">
        <v>261</v>
      </c>
      <c r="B282" s="18" t="s">
        <v>270</v>
      </c>
      <c r="C282" s="19">
        <v>3.6531164909999999E-3</v>
      </c>
      <c r="D282" s="8" t="s">
        <v>320</v>
      </c>
      <c r="E282" s="8">
        <v>10890.33</v>
      </c>
      <c r="F282" s="8">
        <v>0</v>
      </c>
      <c r="G282" s="8">
        <v>0</v>
      </c>
      <c r="H282" s="5">
        <v>10890.33</v>
      </c>
      <c r="I282" s="8" t="s">
        <v>322</v>
      </c>
      <c r="J282" s="20" t="s">
        <v>323</v>
      </c>
      <c r="K282" s="20" t="s">
        <v>396</v>
      </c>
      <c r="L282" s="8" t="s">
        <v>325</v>
      </c>
      <c r="M282" s="21"/>
      <c r="N282" s="21"/>
      <c r="O282" s="21"/>
      <c r="P282" s="21"/>
      <c r="Q282" s="21"/>
    </row>
    <row r="283" spans="1:17">
      <c r="A283" s="7">
        <v>262</v>
      </c>
      <c r="B283" s="18" t="s">
        <v>271</v>
      </c>
      <c r="C283" s="19">
        <v>3.3453814500000001E-3</v>
      </c>
      <c r="D283" s="8" t="s">
        <v>320</v>
      </c>
      <c r="E283" s="8">
        <v>9972.94</v>
      </c>
      <c r="F283" s="8">
        <v>0</v>
      </c>
      <c r="G283" s="8">
        <v>0</v>
      </c>
      <c r="H283" s="5">
        <v>9972.94</v>
      </c>
      <c r="I283" s="8" t="s">
        <v>322</v>
      </c>
      <c r="J283" s="20" t="s">
        <v>323</v>
      </c>
      <c r="K283" s="20" t="s">
        <v>397</v>
      </c>
      <c r="L283" s="8" t="s">
        <v>325</v>
      </c>
      <c r="M283" s="21"/>
      <c r="N283" s="21"/>
      <c r="O283" s="21"/>
      <c r="P283" s="21"/>
      <c r="Q283" s="21"/>
    </row>
    <row r="284" spans="1:17">
      <c r="A284" s="7">
        <v>263</v>
      </c>
      <c r="B284" s="18" t="s">
        <v>272</v>
      </c>
      <c r="C284" s="19">
        <v>3.4982406100000002E-4</v>
      </c>
      <c r="D284" s="8" t="s">
        <v>320</v>
      </c>
      <c r="E284" s="8">
        <v>1042.8599999999999</v>
      </c>
      <c r="F284" s="8">
        <v>0</v>
      </c>
      <c r="G284" s="8">
        <v>0</v>
      </c>
      <c r="H284" s="5">
        <v>1042.8599999999999</v>
      </c>
      <c r="I284" s="8" t="s">
        <v>320</v>
      </c>
      <c r="J284" s="20" t="s">
        <v>321</v>
      </c>
      <c r="K284" s="20" t="s">
        <v>321</v>
      </c>
      <c r="L284" s="8" t="s">
        <v>321</v>
      </c>
      <c r="M284" s="21"/>
      <c r="N284" s="21"/>
      <c r="O284" s="21"/>
      <c r="P284" s="21"/>
      <c r="Q284" s="21"/>
    </row>
    <row r="285" spans="1:17">
      <c r="A285" s="7">
        <v>264</v>
      </c>
      <c r="B285" s="18" t="s">
        <v>273</v>
      </c>
      <c r="C285" s="19">
        <v>2.2074607600000001E-4</v>
      </c>
      <c r="D285" s="8" t="s">
        <v>320</v>
      </c>
      <c r="E285" s="8">
        <v>658.07</v>
      </c>
      <c r="F285" s="8">
        <v>0</v>
      </c>
      <c r="G285" s="8">
        <v>0</v>
      </c>
      <c r="H285" s="5">
        <v>658.07</v>
      </c>
      <c r="I285" s="8" t="s">
        <v>320</v>
      </c>
      <c r="J285" s="20" t="s">
        <v>321</v>
      </c>
      <c r="K285" s="20" t="s">
        <v>321</v>
      </c>
      <c r="L285" s="8" t="s">
        <v>321</v>
      </c>
      <c r="M285" s="21"/>
      <c r="N285" s="21"/>
      <c r="O285" s="21"/>
      <c r="P285" s="21"/>
      <c r="Q285" s="21"/>
    </row>
    <row r="286" spans="1:17">
      <c r="A286" s="7">
        <v>265</v>
      </c>
      <c r="B286" s="18" t="s">
        <v>274</v>
      </c>
      <c r="C286" s="19">
        <v>3.4175249799999998E-4</v>
      </c>
      <c r="D286" s="8" t="s">
        <v>320</v>
      </c>
      <c r="E286" s="8">
        <v>1018.8</v>
      </c>
      <c r="F286" s="8">
        <v>0</v>
      </c>
      <c r="G286" s="8">
        <v>0</v>
      </c>
      <c r="H286" s="5">
        <v>1018.8</v>
      </c>
      <c r="I286" s="8" t="s">
        <v>320</v>
      </c>
      <c r="J286" s="20" t="s">
        <v>321</v>
      </c>
      <c r="K286" s="20" t="s">
        <v>321</v>
      </c>
      <c r="L286" s="8" t="s">
        <v>321</v>
      </c>
      <c r="M286" s="21"/>
      <c r="N286" s="21"/>
      <c r="O286" s="21"/>
      <c r="P286" s="21"/>
      <c r="Q286" s="21"/>
    </row>
    <row r="287" spans="1:17">
      <c r="A287" s="7">
        <v>266</v>
      </c>
      <c r="B287" s="18" t="s">
        <v>275</v>
      </c>
      <c r="C287" s="19">
        <v>5.8366538500000001E-4</v>
      </c>
      <c r="D287" s="8" t="s">
        <v>320</v>
      </c>
      <c r="E287" s="8">
        <v>1739.97</v>
      </c>
      <c r="F287" s="8">
        <v>0</v>
      </c>
      <c r="G287" s="8">
        <v>0</v>
      </c>
      <c r="H287" s="5">
        <v>1739.97</v>
      </c>
      <c r="I287" s="8" t="s">
        <v>320</v>
      </c>
      <c r="J287" s="20" t="s">
        <v>321</v>
      </c>
      <c r="K287" s="20" t="s">
        <v>321</v>
      </c>
      <c r="L287" s="8" t="s">
        <v>321</v>
      </c>
      <c r="M287" s="21"/>
      <c r="N287" s="21"/>
      <c r="O287" s="21"/>
      <c r="P287" s="21"/>
      <c r="Q287" s="21"/>
    </row>
    <row r="288" spans="1:17">
      <c r="A288" s="7">
        <v>267</v>
      </c>
      <c r="B288" s="18" t="s">
        <v>276</v>
      </c>
      <c r="C288" s="19">
        <v>1.526406854E-3</v>
      </c>
      <c r="D288" s="8" t="s">
        <v>320</v>
      </c>
      <c r="E288" s="8">
        <v>4550.38</v>
      </c>
      <c r="F288" s="8">
        <v>0</v>
      </c>
      <c r="G288" s="8">
        <v>0</v>
      </c>
      <c r="H288" s="5">
        <v>4550.38</v>
      </c>
      <c r="I288" s="8" t="s">
        <v>320</v>
      </c>
      <c r="J288" s="20" t="s">
        <v>321</v>
      </c>
      <c r="K288" s="20" t="s">
        <v>321</v>
      </c>
      <c r="L288" s="8" t="s">
        <v>321</v>
      </c>
      <c r="M288" s="21"/>
      <c r="N288" s="21"/>
      <c r="O288" s="21"/>
      <c r="P288" s="21"/>
      <c r="Q288" s="21"/>
    </row>
    <row r="289" spans="1:17">
      <c r="A289" s="7">
        <v>268</v>
      </c>
      <c r="B289" s="18" t="s">
        <v>277</v>
      </c>
      <c r="C289" s="19">
        <v>3.4585485399999999E-4</v>
      </c>
      <c r="D289" s="8" t="s">
        <v>320</v>
      </c>
      <c r="E289" s="8">
        <v>1031.03</v>
      </c>
      <c r="F289" s="8">
        <v>0</v>
      </c>
      <c r="G289" s="8">
        <v>0</v>
      </c>
      <c r="H289" s="5">
        <v>1031.03</v>
      </c>
      <c r="I289" s="8" t="s">
        <v>320</v>
      </c>
      <c r="J289" s="20" t="s">
        <v>321</v>
      </c>
      <c r="K289" s="20" t="s">
        <v>321</v>
      </c>
      <c r="L289" s="8" t="s">
        <v>321</v>
      </c>
      <c r="M289" s="21"/>
      <c r="N289" s="21"/>
      <c r="O289" s="21"/>
      <c r="P289" s="21"/>
      <c r="Q289" s="21"/>
    </row>
    <row r="290" spans="1:17">
      <c r="A290" s="7">
        <v>269</v>
      </c>
      <c r="B290" s="18" t="s">
        <v>278</v>
      </c>
      <c r="C290" s="19">
        <v>5.3695276200000004E-4</v>
      </c>
      <c r="D290" s="8" t="s">
        <v>320</v>
      </c>
      <c r="E290" s="8">
        <v>1600.71</v>
      </c>
      <c r="F290" s="8">
        <v>0</v>
      </c>
      <c r="G290" s="8">
        <v>0</v>
      </c>
      <c r="H290" s="5">
        <v>1600.71</v>
      </c>
      <c r="I290" s="8" t="s">
        <v>320</v>
      </c>
      <c r="J290" s="20" t="s">
        <v>321</v>
      </c>
      <c r="K290" s="20" t="s">
        <v>321</v>
      </c>
      <c r="L290" s="8" t="s">
        <v>321</v>
      </c>
      <c r="M290" s="21"/>
      <c r="N290" s="21"/>
      <c r="O290" s="21"/>
      <c r="P290" s="21"/>
      <c r="Q290" s="21"/>
    </row>
    <row r="291" spans="1:17">
      <c r="A291" s="7">
        <v>270</v>
      </c>
      <c r="B291" s="18" t="s">
        <v>279</v>
      </c>
      <c r="C291" s="19">
        <v>3.6753988999999997E-5</v>
      </c>
      <c r="D291" s="8" t="s">
        <v>322</v>
      </c>
      <c r="E291" s="8">
        <v>109.56757747550007</v>
      </c>
      <c r="F291" s="8">
        <v>-109.56757747550007</v>
      </c>
      <c r="G291" s="8">
        <v>0</v>
      </c>
      <c r="H291" s="5">
        <v>0</v>
      </c>
      <c r="I291" s="8" t="s">
        <v>320</v>
      </c>
      <c r="J291" s="20" t="s">
        <v>321</v>
      </c>
      <c r="K291" s="20" t="s">
        <v>321</v>
      </c>
      <c r="L291" s="8" t="s">
        <v>321</v>
      </c>
      <c r="M291" s="21"/>
      <c r="N291" s="21"/>
      <c r="O291" s="21"/>
      <c r="P291" s="21"/>
      <c r="Q291" s="21"/>
    </row>
    <row r="292" spans="1:17">
      <c r="A292" s="4">
        <v>271</v>
      </c>
      <c r="B292" s="22" t="s">
        <v>398</v>
      </c>
      <c r="C292" s="23">
        <v>0.99954731139000053</v>
      </c>
      <c r="D292" s="30"/>
      <c r="E292" s="5">
        <v>2979757.632638244</v>
      </c>
      <c r="F292" s="5">
        <v>-4274.7726382426881</v>
      </c>
      <c r="G292" s="5">
        <v>848.59999999999991</v>
      </c>
      <c r="H292" s="5">
        <v>2976331.46</v>
      </c>
      <c r="I292" s="21"/>
      <c r="J292" s="21"/>
      <c r="K292" s="21"/>
      <c r="L292" s="21"/>
      <c r="M292" s="21"/>
      <c r="N292" s="21"/>
      <c r="O292" s="21"/>
      <c r="P292" s="21"/>
      <c r="Q292" s="21"/>
    </row>
    <row r="293" spans="1:17">
      <c r="A293" s="56" t="s">
        <v>399</v>
      </c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7"/>
    </row>
    <row r="294" spans="1:17">
      <c r="A294" s="7">
        <v>1</v>
      </c>
      <c r="B294" s="18" t="s">
        <v>400</v>
      </c>
      <c r="C294" s="19">
        <v>4.3760292E-5</v>
      </c>
      <c r="D294" s="8" t="s">
        <v>322</v>
      </c>
      <c r="E294" s="8">
        <v>130.4541170772105</v>
      </c>
      <c r="F294" s="8">
        <v>-130.4541170772105</v>
      </c>
      <c r="G294" s="8">
        <v>0</v>
      </c>
      <c r="H294" s="5">
        <v>0</v>
      </c>
      <c r="I294" s="8" t="s">
        <v>320</v>
      </c>
      <c r="J294" s="20" t="s">
        <v>321</v>
      </c>
      <c r="K294" s="20" t="s">
        <v>321</v>
      </c>
      <c r="L294" s="8" t="s">
        <v>321</v>
      </c>
      <c r="M294" s="21"/>
      <c r="N294" s="21"/>
      <c r="O294" s="21"/>
      <c r="P294" s="21"/>
      <c r="Q294" s="21"/>
    </row>
    <row r="295" spans="1:17">
      <c r="A295" s="7">
        <v>2</v>
      </c>
      <c r="B295" s="18" t="s">
        <v>401</v>
      </c>
      <c r="C295" s="19">
        <v>1.7535336999999999E-5</v>
      </c>
      <c r="D295" s="8" t="s">
        <v>322</v>
      </c>
      <c r="E295" s="8">
        <v>52.274717590694799</v>
      </c>
      <c r="F295" s="8">
        <v>-52.274717590694799</v>
      </c>
      <c r="G295" s="8">
        <v>0</v>
      </c>
      <c r="H295" s="5">
        <v>0</v>
      </c>
      <c r="I295" s="8" t="s">
        <v>320</v>
      </c>
      <c r="J295" s="20" t="s">
        <v>321</v>
      </c>
      <c r="K295" s="20" t="s">
        <v>321</v>
      </c>
      <c r="L295" s="8" t="s">
        <v>321</v>
      </c>
      <c r="M295" s="21"/>
      <c r="N295" s="21"/>
      <c r="O295" s="21"/>
      <c r="P295" s="21"/>
      <c r="Q295" s="21"/>
    </row>
    <row r="296" spans="1:17">
      <c r="A296" s="7">
        <v>3</v>
      </c>
      <c r="B296" s="18" t="s">
        <v>402</v>
      </c>
      <c r="C296" s="19">
        <v>4.6474904999999998E-5</v>
      </c>
      <c r="D296" s="8" t="s">
        <v>322</v>
      </c>
      <c r="E296" s="8">
        <v>138.54666915893145</v>
      </c>
      <c r="F296" s="8">
        <v>-138.54666915893145</v>
      </c>
      <c r="G296" s="8">
        <v>0</v>
      </c>
      <c r="H296" s="5">
        <v>0</v>
      </c>
      <c r="I296" s="8" t="s">
        <v>320</v>
      </c>
      <c r="J296" s="20" t="s">
        <v>321</v>
      </c>
      <c r="K296" s="20" t="s">
        <v>321</v>
      </c>
      <c r="L296" s="8" t="s">
        <v>321</v>
      </c>
      <c r="M296" s="21"/>
      <c r="N296" s="21"/>
      <c r="O296" s="21"/>
      <c r="P296" s="21"/>
      <c r="Q296" s="21"/>
    </row>
    <row r="297" spans="1:17">
      <c r="A297" s="7">
        <v>4</v>
      </c>
      <c r="B297" s="18" t="s">
        <v>403</v>
      </c>
      <c r="C297" s="19">
        <v>7.8474939999999992E-6</v>
      </c>
      <c r="D297" s="8" t="s">
        <v>322</v>
      </c>
      <c r="E297" s="8">
        <v>23.394220062304584</v>
      </c>
      <c r="F297" s="8">
        <v>-23.394220062304584</v>
      </c>
      <c r="G297" s="8">
        <v>0</v>
      </c>
      <c r="H297" s="5">
        <v>0</v>
      </c>
      <c r="I297" s="8" t="s">
        <v>320</v>
      </c>
      <c r="J297" s="20" t="s">
        <v>321</v>
      </c>
      <c r="K297" s="20" t="s">
        <v>321</v>
      </c>
      <c r="L297" s="8" t="s">
        <v>321</v>
      </c>
      <c r="M297" s="21"/>
      <c r="N297" s="21"/>
      <c r="O297" s="21"/>
      <c r="P297" s="21"/>
      <c r="Q297" s="21"/>
    </row>
    <row r="298" spans="1:17">
      <c r="A298" s="7">
        <v>5</v>
      </c>
      <c r="B298" s="18" t="s">
        <v>404</v>
      </c>
      <c r="C298" s="19">
        <v>8.5803472999999999E-5</v>
      </c>
      <c r="D298" s="8" t="s">
        <v>320</v>
      </c>
      <c r="E298" s="8">
        <v>255.79</v>
      </c>
      <c r="F298" s="8">
        <v>0</v>
      </c>
      <c r="G298" s="8">
        <v>-255.79</v>
      </c>
      <c r="H298" s="5">
        <v>0</v>
      </c>
      <c r="I298" s="8" t="s">
        <v>320</v>
      </c>
      <c r="J298" s="20" t="s">
        <v>321</v>
      </c>
      <c r="K298" s="20" t="s">
        <v>321</v>
      </c>
      <c r="L298" s="8" t="s">
        <v>321</v>
      </c>
      <c r="M298" s="21"/>
      <c r="N298" s="21"/>
      <c r="O298" s="21"/>
      <c r="P298" s="21"/>
      <c r="Q298" s="21"/>
    </row>
    <row r="299" spans="1:17">
      <c r="A299" s="7">
        <v>6</v>
      </c>
      <c r="B299" s="18" t="s">
        <v>405</v>
      </c>
      <c r="C299" s="19">
        <v>1.9885436200000001E-4</v>
      </c>
      <c r="D299" s="8" t="s">
        <v>320</v>
      </c>
      <c r="E299" s="8">
        <v>592.80999999999995</v>
      </c>
      <c r="F299" s="8">
        <v>0</v>
      </c>
      <c r="G299" s="8">
        <v>-592.80999999999995</v>
      </c>
      <c r="H299" s="5">
        <v>0</v>
      </c>
      <c r="I299" s="8" t="s">
        <v>320</v>
      </c>
      <c r="J299" s="20" t="s">
        <v>321</v>
      </c>
      <c r="K299" s="20" t="s">
        <v>321</v>
      </c>
      <c r="L299" s="8" t="s">
        <v>321</v>
      </c>
      <c r="M299" s="21"/>
      <c r="N299" s="21"/>
      <c r="O299" s="21"/>
      <c r="P299" s="21"/>
      <c r="Q299" s="21"/>
    </row>
    <row r="300" spans="1:17">
      <c r="A300" s="7">
        <v>7</v>
      </c>
      <c r="B300" s="18" t="s">
        <v>406</v>
      </c>
      <c r="C300" s="19">
        <v>7.56167E-7</v>
      </c>
      <c r="D300" s="8" t="s">
        <v>322</v>
      </c>
      <c r="E300" s="8">
        <v>2.2542148107220816</v>
      </c>
      <c r="F300" s="8">
        <v>-2.2542148107220816</v>
      </c>
      <c r="G300" s="8">
        <v>0</v>
      </c>
      <c r="H300" s="5">
        <v>0</v>
      </c>
      <c r="I300" s="8" t="s">
        <v>320</v>
      </c>
      <c r="J300" s="20" t="s">
        <v>321</v>
      </c>
      <c r="K300" s="20" t="s">
        <v>321</v>
      </c>
      <c r="L300" s="8" t="s">
        <v>321</v>
      </c>
      <c r="M300" s="21"/>
      <c r="N300" s="21"/>
      <c r="O300" s="21"/>
      <c r="P300" s="21"/>
      <c r="Q300" s="21"/>
    </row>
    <row r="301" spans="1:17">
      <c r="A301" s="7">
        <v>8</v>
      </c>
      <c r="B301" s="18" t="s">
        <v>407</v>
      </c>
      <c r="C301" s="19">
        <v>5.1656580999999997E-5</v>
      </c>
      <c r="D301" s="8" t="s">
        <v>322</v>
      </c>
      <c r="E301" s="8">
        <v>153.99380026034575</v>
      </c>
      <c r="F301" s="8">
        <v>-153.99380026034575</v>
      </c>
      <c r="G301" s="8">
        <v>0</v>
      </c>
      <c r="H301" s="5">
        <v>0</v>
      </c>
      <c r="I301" s="8" t="s">
        <v>320</v>
      </c>
      <c r="J301" s="20" t="s">
        <v>321</v>
      </c>
      <c r="K301" s="20" t="s">
        <v>321</v>
      </c>
      <c r="L301" s="8" t="s">
        <v>321</v>
      </c>
      <c r="M301" s="21"/>
      <c r="N301" s="21"/>
      <c r="O301" s="21"/>
      <c r="P301" s="21"/>
      <c r="Q301" s="21"/>
    </row>
    <row r="302" spans="1:17">
      <c r="A302" s="4">
        <v>9</v>
      </c>
      <c r="B302" s="22" t="s">
        <v>398</v>
      </c>
      <c r="C302" s="23">
        <v>4.5268861099999997E-4</v>
      </c>
      <c r="D302" s="30"/>
      <c r="E302" s="5">
        <v>1349.517738960209</v>
      </c>
      <c r="F302" s="5">
        <v>-500.91773896020914</v>
      </c>
      <c r="G302" s="5">
        <v>-848.59999999999991</v>
      </c>
      <c r="H302" s="5">
        <v>0</v>
      </c>
      <c r="I302" s="30"/>
      <c r="J302" s="30"/>
      <c r="K302" s="30"/>
      <c r="L302" s="30"/>
      <c r="M302" s="21"/>
      <c r="N302" s="21"/>
      <c r="O302" s="21"/>
      <c r="P302" s="21"/>
      <c r="Q302" s="21"/>
    </row>
    <row r="303" spans="1:17">
      <c r="A303" s="58" t="s">
        <v>408</v>
      </c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60"/>
    </row>
    <row r="304" spans="1:17">
      <c r="A304" s="24">
        <v>1</v>
      </c>
      <c r="B304" s="25" t="s">
        <v>280</v>
      </c>
      <c r="C304" s="47">
        <f>SUM(C302,C292)</f>
        <v>1.0000000000010005</v>
      </c>
      <c r="D304" s="30"/>
      <c r="E304" s="26">
        <v>2981107.1503772042</v>
      </c>
      <c r="F304" s="26">
        <v>-4775.6903772028973</v>
      </c>
      <c r="G304" s="26">
        <v>0</v>
      </c>
      <c r="H304" s="26">
        <v>2976331.46</v>
      </c>
      <c r="I304" s="30"/>
      <c r="J304" s="30"/>
      <c r="K304" s="30"/>
      <c r="L304" s="30"/>
    </row>
    <row r="305" spans="1:12">
      <c r="A305" s="56" t="s">
        <v>409</v>
      </c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</row>
    <row r="306" spans="1:12">
      <c r="A306" s="27">
        <v>1</v>
      </c>
      <c r="B306" s="28" t="s">
        <v>33</v>
      </c>
      <c r="C306" s="29">
        <v>0</v>
      </c>
      <c r="D306" s="30"/>
      <c r="E306" s="8">
        <v>0</v>
      </c>
      <c r="F306" s="30"/>
      <c r="G306" s="8">
        <v>0</v>
      </c>
      <c r="H306" s="26">
        <v>0</v>
      </c>
      <c r="I306" s="8" t="s">
        <v>320</v>
      </c>
      <c r="J306" s="20" t="s">
        <v>321</v>
      </c>
      <c r="K306" s="20" t="s">
        <v>321</v>
      </c>
      <c r="L306" s="8" t="s">
        <v>321</v>
      </c>
    </row>
    <row r="307" spans="1:12">
      <c r="A307" s="7">
        <v>2</v>
      </c>
      <c r="B307" s="18" t="s">
        <v>56</v>
      </c>
      <c r="C307" s="31">
        <v>4.3150000000000001E-2</v>
      </c>
      <c r="D307" s="32"/>
      <c r="E307" s="8">
        <v>9909.66</v>
      </c>
      <c r="F307" s="32"/>
      <c r="G307" s="8">
        <v>0</v>
      </c>
      <c r="H307" s="5">
        <v>9909.66</v>
      </c>
      <c r="I307" s="8" t="s">
        <v>322</v>
      </c>
      <c r="J307" s="20" t="s">
        <v>323</v>
      </c>
      <c r="K307" s="20" t="s">
        <v>339</v>
      </c>
      <c r="L307" s="8" t="s">
        <v>325</v>
      </c>
    </row>
    <row r="308" spans="1:12">
      <c r="A308" s="7">
        <v>3</v>
      </c>
      <c r="B308" s="18" t="s">
        <v>410</v>
      </c>
      <c r="C308" s="31">
        <v>0.23499999999999999</v>
      </c>
      <c r="D308" s="32"/>
      <c r="E308" s="8">
        <v>53969.19</v>
      </c>
      <c r="F308" s="32"/>
      <c r="G308" s="8">
        <v>-8095.38</v>
      </c>
      <c r="H308" s="5">
        <v>45873.810000000005</v>
      </c>
      <c r="I308" s="8" t="s">
        <v>322</v>
      </c>
      <c r="J308" s="20" t="s">
        <v>323</v>
      </c>
      <c r="K308" s="20" t="s">
        <v>343</v>
      </c>
      <c r="L308" s="8" t="s">
        <v>325</v>
      </c>
    </row>
    <row r="309" spans="1:12">
      <c r="A309" s="7">
        <v>4</v>
      </c>
      <c r="B309" s="18" t="s">
        <v>411</v>
      </c>
      <c r="C309" s="31">
        <v>0.23519000000000001</v>
      </c>
      <c r="D309" s="32"/>
      <c r="E309" s="8">
        <v>54012.83</v>
      </c>
      <c r="F309" s="32"/>
      <c r="G309" s="8">
        <v>-8101.92</v>
      </c>
      <c r="H309" s="5">
        <v>45910.91</v>
      </c>
      <c r="I309" s="8" t="s">
        <v>322</v>
      </c>
      <c r="J309" s="20" t="s">
        <v>323</v>
      </c>
      <c r="K309" s="20" t="s">
        <v>412</v>
      </c>
      <c r="L309" s="8" t="s">
        <v>325</v>
      </c>
    </row>
    <row r="310" spans="1:12">
      <c r="A310" s="7">
        <v>5</v>
      </c>
      <c r="B310" s="18" t="s">
        <v>81</v>
      </c>
      <c r="C310" s="31">
        <v>0.08</v>
      </c>
      <c r="D310" s="32"/>
      <c r="E310" s="8">
        <v>18372.490000000002</v>
      </c>
      <c r="F310" s="32"/>
      <c r="G310" s="8">
        <v>0</v>
      </c>
      <c r="H310" s="5">
        <v>18372.490000000002</v>
      </c>
      <c r="I310" s="8" t="s">
        <v>320</v>
      </c>
      <c r="J310" s="20" t="s">
        <v>321</v>
      </c>
      <c r="K310" s="20" t="s">
        <v>321</v>
      </c>
      <c r="L310" s="8" t="s">
        <v>321</v>
      </c>
    </row>
    <row r="311" spans="1:12">
      <c r="A311" s="7">
        <v>6</v>
      </c>
      <c r="B311" s="18" t="s">
        <v>86</v>
      </c>
      <c r="C311" s="31">
        <v>1.166E-2</v>
      </c>
      <c r="D311" s="32"/>
      <c r="E311" s="8">
        <v>2677.79</v>
      </c>
      <c r="F311" s="32"/>
      <c r="G311" s="8">
        <v>0</v>
      </c>
      <c r="H311" s="5">
        <v>2677.79</v>
      </c>
      <c r="I311" s="8" t="s">
        <v>320</v>
      </c>
      <c r="J311" s="20" t="s">
        <v>321</v>
      </c>
      <c r="K311" s="20" t="s">
        <v>321</v>
      </c>
      <c r="L311" s="8" t="s">
        <v>321</v>
      </c>
    </row>
    <row r="312" spans="1:12">
      <c r="A312" s="7">
        <v>7</v>
      </c>
      <c r="B312" s="18" t="s">
        <v>87</v>
      </c>
      <c r="C312" s="31">
        <v>0.16</v>
      </c>
      <c r="D312" s="32"/>
      <c r="E312" s="8">
        <v>36744.980000000003</v>
      </c>
      <c r="F312" s="32"/>
      <c r="G312" s="8">
        <v>0</v>
      </c>
      <c r="H312" s="5">
        <v>36744.980000000003</v>
      </c>
      <c r="I312" s="8" t="s">
        <v>320</v>
      </c>
      <c r="J312" s="20" t="s">
        <v>321</v>
      </c>
      <c r="K312" s="20" t="s">
        <v>321</v>
      </c>
      <c r="L312" s="8" t="s">
        <v>321</v>
      </c>
    </row>
    <row r="313" spans="1:12">
      <c r="A313" s="7">
        <v>8</v>
      </c>
      <c r="B313" s="18" t="s">
        <v>413</v>
      </c>
      <c r="C313" s="31">
        <v>0.23499999999999999</v>
      </c>
      <c r="D313" s="32"/>
      <c r="E313" s="8">
        <v>53969.19</v>
      </c>
      <c r="F313" s="32"/>
      <c r="G313" s="8">
        <v>-8095.38</v>
      </c>
      <c r="H313" s="5">
        <v>45873.810000000005</v>
      </c>
      <c r="I313" s="8" t="s">
        <v>322</v>
      </c>
      <c r="J313" s="20" t="s">
        <v>323</v>
      </c>
      <c r="K313" s="20" t="s">
        <v>348</v>
      </c>
      <c r="L313" s="8" t="s">
        <v>325</v>
      </c>
    </row>
    <row r="314" spans="1:12">
      <c r="A314" s="4">
        <v>9</v>
      </c>
      <c r="B314" s="22" t="s">
        <v>280</v>
      </c>
      <c r="C314" s="33">
        <v>1</v>
      </c>
      <c r="D314" s="32"/>
      <c r="E314" s="5">
        <v>229656.13000000003</v>
      </c>
      <c r="F314" s="32"/>
      <c r="G314" s="5">
        <v>-24292.68</v>
      </c>
      <c r="H314" s="5">
        <v>205363.45</v>
      </c>
      <c r="I314" s="30"/>
      <c r="J314" s="30"/>
      <c r="K314" s="30"/>
      <c r="L314" s="30"/>
    </row>
  </sheetData>
  <autoFilter ref="A20:R314" xr:uid="{B38D280C-CA9E-48C0-A7BA-43D546B22DEB}"/>
  <mergeCells count="9">
    <mergeCell ref="A2:G2"/>
    <mergeCell ref="A3:G3"/>
    <mergeCell ref="A293:L293"/>
    <mergeCell ref="A303:L303"/>
    <mergeCell ref="A305:L305"/>
    <mergeCell ref="D5:G11"/>
    <mergeCell ref="C12:G12"/>
    <mergeCell ref="A19:L19"/>
    <mergeCell ref="A21:L21"/>
  </mergeCells>
  <conditionalFormatting sqref="J20:L20">
    <cfRule type="expression" dxfId="9" priority="14">
      <formula>$I20="No"</formula>
    </cfRule>
  </conditionalFormatting>
  <conditionalFormatting sqref="J22:L291">
    <cfRule type="expression" dxfId="8" priority="35">
      <formula>$I22="No"</formula>
    </cfRule>
  </conditionalFormatting>
  <conditionalFormatting sqref="J294:L301">
    <cfRule type="expression" dxfId="7" priority="8">
      <formula>$I294="No"</formula>
    </cfRule>
  </conditionalFormatting>
  <conditionalFormatting sqref="J306:L313">
    <cfRule type="expression" dxfId="6" priority="2">
      <formula>$I306="No"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B21A-E578-47D1-A58C-EC4809E1D167}">
  <sheetPr>
    <pageSetUpPr fitToPage="1"/>
  </sheetPr>
  <dimension ref="A1:N320"/>
  <sheetViews>
    <sheetView zoomScaleNormal="100" zoomScaleSheetLayoutView="80" workbookViewId="0">
      <pane ySplit="2" topLeftCell="A3" activePane="bottomLeft" state="frozen"/>
      <selection pane="bottomLeft" activeCell="O1" sqref="O1:O1048576"/>
    </sheetView>
  </sheetViews>
  <sheetFormatPr defaultColWidth="9" defaultRowHeight="15.75"/>
  <cols>
    <col min="1" max="1" width="5.875" style="1" bestFit="1" customWidth="1"/>
    <col min="2" max="2" width="61.125" style="1" customWidth="1"/>
    <col min="3" max="9" width="16.5" style="1" customWidth="1"/>
    <col min="10" max="11" width="15.25" style="1" customWidth="1"/>
    <col min="12" max="12" width="13.5" style="1" customWidth="1"/>
    <col min="13" max="13" width="8.125" style="1" customWidth="1"/>
    <col min="14" max="14" width="10.125" style="1" customWidth="1"/>
    <col min="15" max="16384" width="9" style="1"/>
  </cols>
  <sheetData>
    <row r="1" spans="1:14" ht="61.5" customHeight="1">
      <c r="A1" s="2"/>
      <c r="B1" s="2"/>
      <c r="C1" s="2"/>
      <c r="D1" s="2"/>
      <c r="E1" s="2"/>
      <c r="F1" s="2"/>
      <c r="G1" s="2"/>
      <c r="H1" s="2"/>
      <c r="I1" s="2"/>
      <c r="N1" s="36" t="s">
        <v>283</v>
      </c>
    </row>
    <row r="2" spans="1:14" ht="36.75" customHeight="1">
      <c r="A2" s="54" t="s">
        <v>414</v>
      </c>
      <c r="B2" s="54"/>
      <c r="C2" s="54"/>
      <c r="D2" s="54"/>
      <c r="E2" s="54"/>
      <c r="F2" s="54"/>
      <c r="G2" s="54"/>
      <c r="N2" s="37" t="s">
        <v>415</v>
      </c>
    </row>
    <row r="3" spans="1:14" ht="15.75" customHeight="1">
      <c r="A3" s="55" t="s">
        <v>282</v>
      </c>
      <c r="B3" s="55"/>
      <c r="C3" s="55"/>
      <c r="D3" s="55"/>
      <c r="E3" s="55"/>
      <c r="F3" s="55"/>
      <c r="G3" s="55"/>
    </row>
    <row r="4" spans="1:14" ht="31.5">
      <c r="A4" s="3"/>
      <c r="B4" s="51"/>
      <c r="C4" s="51" t="s">
        <v>283</v>
      </c>
      <c r="D4" s="51" t="s">
        <v>284</v>
      </c>
      <c r="E4" s="51" t="s">
        <v>285</v>
      </c>
      <c r="F4" s="51" t="s">
        <v>286</v>
      </c>
      <c r="G4" s="51" t="s">
        <v>287</v>
      </c>
    </row>
    <row r="5" spans="1:14" ht="16.5" customHeight="1">
      <c r="A5" s="4" t="s">
        <v>288</v>
      </c>
      <c r="B5" s="6" t="s">
        <v>289</v>
      </c>
      <c r="C5" s="5">
        <v>10589502.936743554</v>
      </c>
      <c r="D5" s="61"/>
      <c r="E5" s="61"/>
      <c r="F5" s="61"/>
      <c r="G5" s="61"/>
    </row>
    <row r="6" spans="1:14">
      <c r="A6" s="7">
        <v>1</v>
      </c>
      <c r="B6" s="9" t="s">
        <v>416</v>
      </c>
      <c r="C6" s="8">
        <v>4561352.4510458056</v>
      </c>
      <c r="D6" s="61"/>
      <c r="E6" s="61"/>
      <c r="F6" s="61"/>
      <c r="G6" s="61"/>
    </row>
    <row r="7" spans="1:14">
      <c r="A7" s="7">
        <v>2</v>
      </c>
      <c r="B7" s="9" t="s">
        <v>417</v>
      </c>
      <c r="C7" s="8">
        <v>5805357.6651873887</v>
      </c>
      <c r="D7" s="61"/>
      <c r="E7" s="61"/>
      <c r="F7" s="61"/>
      <c r="G7" s="61"/>
    </row>
    <row r="8" spans="1:14" ht="31.5">
      <c r="A8" s="7">
        <v>3</v>
      </c>
      <c r="B8" s="10" t="s">
        <v>418</v>
      </c>
      <c r="C8" s="8">
        <v>0</v>
      </c>
      <c r="D8" s="61"/>
      <c r="E8" s="61"/>
      <c r="F8" s="61"/>
      <c r="G8" s="61"/>
    </row>
    <row r="9" spans="1:14" ht="31.5">
      <c r="A9" s="7">
        <v>4</v>
      </c>
      <c r="B9" s="10" t="s">
        <v>419</v>
      </c>
      <c r="C9" s="8">
        <v>0</v>
      </c>
      <c r="D9" s="61"/>
      <c r="E9" s="61"/>
      <c r="F9" s="61"/>
      <c r="G9" s="61"/>
    </row>
    <row r="10" spans="1:14" ht="31.5">
      <c r="A10" s="7">
        <v>5</v>
      </c>
      <c r="B10" s="10" t="s">
        <v>420</v>
      </c>
      <c r="C10" s="8">
        <v>0</v>
      </c>
      <c r="D10" s="61"/>
      <c r="E10" s="61"/>
      <c r="F10" s="61"/>
      <c r="G10" s="61"/>
    </row>
    <row r="11" spans="1:14">
      <c r="A11" s="7">
        <v>6</v>
      </c>
      <c r="B11" s="10" t="s">
        <v>421</v>
      </c>
      <c r="C11" s="8">
        <v>0</v>
      </c>
      <c r="D11" s="61"/>
      <c r="E11" s="61"/>
      <c r="F11" s="61"/>
      <c r="G11" s="61"/>
    </row>
    <row r="12" spans="1:14">
      <c r="A12" s="7">
        <v>7</v>
      </c>
      <c r="B12" s="10" t="s">
        <v>422</v>
      </c>
      <c r="C12" s="8">
        <v>0</v>
      </c>
      <c r="D12" s="61"/>
      <c r="E12" s="61"/>
      <c r="F12" s="61"/>
      <c r="G12" s="61"/>
    </row>
    <row r="13" spans="1:14">
      <c r="A13" s="7">
        <v>8</v>
      </c>
      <c r="B13" s="10" t="s">
        <v>423</v>
      </c>
      <c r="C13" s="8">
        <v>222792.82051035951</v>
      </c>
      <c r="D13" s="61"/>
      <c r="E13" s="61"/>
      <c r="F13" s="61"/>
      <c r="G13" s="61"/>
      <c r="K13" s="13"/>
      <c r="N13" s="13"/>
    </row>
    <row r="14" spans="1:14" ht="15.75" customHeight="1">
      <c r="A14" s="4" t="s">
        <v>296</v>
      </c>
      <c r="B14" s="11" t="s">
        <v>297</v>
      </c>
      <c r="C14" s="62" t="s">
        <v>298</v>
      </c>
      <c r="D14" s="62"/>
      <c r="E14" s="62"/>
      <c r="F14" s="62"/>
      <c r="G14" s="62"/>
    </row>
    <row r="15" spans="1:14" ht="15.75" customHeight="1">
      <c r="A15" s="7">
        <v>1</v>
      </c>
      <c r="B15" s="12" t="s">
        <v>299</v>
      </c>
      <c r="C15" s="8">
        <v>5294751.41</v>
      </c>
      <c r="D15" s="14"/>
      <c r="E15" s="14"/>
      <c r="F15" s="14"/>
      <c r="G15" s="14"/>
      <c r="J15" s="13"/>
      <c r="K15" s="38"/>
      <c r="L15" s="13"/>
    </row>
    <row r="16" spans="1:14" ht="15.75" customHeight="1">
      <c r="A16" s="7" t="s">
        <v>300</v>
      </c>
      <c r="B16" s="12" t="s">
        <v>301</v>
      </c>
      <c r="C16" s="8">
        <v>-15884.25</v>
      </c>
      <c r="D16" s="14"/>
      <c r="E16" s="14"/>
      <c r="F16" s="14"/>
      <c r="G16" s="15">
        <v>15884.25</v>
      </c>
      <c r="H16" s="49"/>
      <c r="J16" s="13"/>
      <c r="K16" s="39"/>
      <c r="L16" s="13"/>
    </row>
    <row r="17" spans="1:13" ht="15.75" customHeight="1">
      <c r="A17" s="7" t="s">
        <v>302</v>
      </c>
      <c r="B17" s="12" t="s">
        <v>303</v>
      </c>
      <c r="C17" s="8">
        <v>-678144.34</v>
      </c>
      <c r="D17" s="14"/>
      <c r="E17" s="14"/>
      <c r="F17" s="14"/>
      <c r="G17" s="15">
        <v>678144.34</v>
      </c>
      <c r="J17" s="13"/>
      <c r="K17" s="13"/>
      <c r="L17" s="13"/>
      <c r="M17" s="38"/>
    </row>
    <row r="18" spans="1:13">
      <c r="A18" s="7" t="s">
        <v>304</v>
      </c>
      <c r="B18" s="12" t="s">
        <v>305</v>
      </c>
      <c r="C18" s="8">
        <f>-SUM(F18:G18)</f>
        <v>-264737.58</v>
      </c>
      <c r="D18" s="14"/>
      <c r="E18" s="14"/>
      <c r="F18" s="5">
        <v>236734.04000000004</v>
      </c>
      <c r="G18" s="15">
        <v>28003.54</v>
      </c>
      <c r="J18" s="13"/>
      <c r="K18" s="13"/>
      <c r="L18" s="13"/>
      <c r="M18" s="39"/>
    </row>
    <row r="19" spans="1:13" ht="15.75" customHeight="1">
      <c r="A19" s="7" t="s">
        <v>306</v>
      </c>
      <c r="B19" s="12" t="s">
        <v>307</v>
      </c>
      <c r="C19" s="8">
        <v>4335985.2356217522</v>
      </c>
      <c r="D19" s="17">
        <v>-6946.1856217502373</v>
      </c>
      <c r="E19" s="14"/>
      <c r="F19" s="15">
        <v>4329039.0500000017</v>
      </c>
      <c r="G19" s="14"/>
      <c r="J19" s="13"/>
      <c r="K19" s="13"/>
      <c r="L19" s="13"/>
    </row>
    <row r="20" spans="1:13" ht="15.75" customHeight="1">
      <c r="A20" s="7">
        <v>2</v>
      </c>
      <c r="B20" s="12" t="s">
        <v>308</v>
      </c>
      <c r="C20" s="8">
        <v>5294751.5343782501</v>
      </c>
      <c r="D20" s="17">
        <v>6946.1856217502373</v>
      </c>
      <c r="E20" s="15">
        <v>5301697.7200000007</v>
      </c>
      <c r="F20" s="14"/>
      <c r="G20" s="14"/>
      <c r="J20" s="13"/>
      <c r="K20" s="13"/>
      <c r="L20" s="13"/>
    </row>
    <row r="21" spans="1:13">
      <c r="A21" s="55" t="s">
        <v>309</v>
      </c>
      <c r="B21" s="55">
        <v>0</v>
      </c>
      <c r="C21" s="55" t="e">
        <v>#REF!</v>
      </c>
      <c r="D21" s="55"/>
      <c r="E21" s="55"/>
      <c r="F21" s="55"/>
      <c r="G21" s="55"/>
      <c r="H21" s="55"/>
      <c r="I21" s="55"/>
      <c r="J21" s="55"/>
      <c r="K21" s="55"/>
      <c r="L21" s="55"/>
    </row>
    <row r="22" spans="1:13" ht="47.25">
      <c r="A22" s="3"/>
      <c r="B22" s="50" t="s">
        <v>310</v>
      </c>
      <c r="C22" s="51" t="s">
        <v>311</v>
      </c>
      <c r="D22" s="51" t="s">
        <v>312</v>
      </c>
      <c r="E22" s="51" t="s">
        <v>313</v>
      </c>
      <c r="F22" s="51" t="s">
        <v>284</v>
      </c>
      <c r="G22" s="51" t="s">
        <v>314</v>
      </c>
      <c r="H22" s="51" t="s">
        <v>283</v>
      </c>
      <c r="I22" s="51" t="s">
        <v>315</v>
      </c>
      <c r="J22" s="51" t="s">
        <v>316</v>
      </c>
      <c r="K22" s="51" t="s">
        <v>317</v>
      </c>
      <c r="L22" s="51" t="s">
        <v>318</v>
      </c>
    </row>
    <row r="23" spans="1:13">
      <c r="A23" s="56" t="s">
        <v>319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</row>
    <row r="24" spans="1:13">
      <c r="A24" s="7">
        <v>1</v>
      </c>
      <c r="B24" s="18" t="s">
        <v>10</v>
      </c>
      <c r="C24" s="41">
        <v>3.3962666000000001E-4</v>
      </c>
      <c r="D24" s="8" t="s">
        <v>320</v>
      </c>
      <c r="E24" s="8">
        <v>1472.62</v>
      </c>
      <c r="F24" s="8">
        <v>0</v>
      </c>
      <c r="G24" s="8">
        <v>0</v>
      </c>
      <c r="H24" s="8">
        <v>1472.62</v>
      </c>
      <c r="I24" s="8" t="s">
        <v>320</v>
      </c>
      <c r="J24" s="20" t="s">
        <v>321</v>
      </c>
      <c r="K24" s="20" t="s">
        <v>321</v>
      </c>
      <c r="L24" s="8" t="s">
        <v>321</v>
      </c>
    </row>
    <row r="25" spans="1:13">
      <c r="A25" s="7">
        <v>2</v>
      </c>
      <c r="B25" s="18" t="s">
        <v>11</v>
      </c>
      <c r="C25" s="41">
        <v>9.3463012000000005E-4</v>
      </c>
      <c r="D25" s="8" t="s">
        <v>320</v>
      </c>
      <c r="E25" s="8">
        <v>4052.54</v>
      </c>
      <c r="F25" s="8">
        <v>0</v>
      </c>
      <c r="G25" s="8">
        <v>0</v>
      </c>
      <c r="H25" s="8">
        <v>4052.54</v>
      </c>
      <c r="I25" s="8" t="s">
        <v>322</v>
      </c>
      <c r="J25" s="20" t="s">
        <v>323</v>
      </c>
      <c r="K25" s="20" t="s">
        <v>324</v>
      </c>
      <c r="L25" s="8" t="s">
        <v>325</v>
      </c>
    </row>
    <row r="26" spans="1:13">
      <c r="A26" s="7">
        <v>3</v>
      </c>
      <c r="B26" s="18" t="s">
        <v>12</v>
      </c>
      <c r="C26" s="41">
        <v>8.7952616099999995E-4</v>
      </c>
      <c r="D26" s="8" t="s">
        <v>320</v>
      </c>
      <c r="E26" s="8">
        <v>3813.61</v>
      </c>
      <c r="F26" s="8">
        <v>0</v>
      </c>
      <c r="G26" s="8">
        <v>0</v>
      </c>
      <c r="H26" s="8">
        <v>3813.61</v>
      </c>
      <c r="I26" s="8" t="s">
        <v>322</v>
      </c>
      <c r="J26" s="20" t="s">
        <v>323</v>
      </c>
      <c r="K26" s="20" t="s">
        <v>326</v>
      </c>
      <c r="L26" s="8" t="s">
        <v>325</v>
      </c>
    </row>
    <row r="27" spans="1:13">
      <c r="A27" s="7">
        <v>4</v>
      </c>
      <c r="B27" s="18" t="s">
        <v>13</v>
      </c>
      <c r="C27" s="41">
        <v>4.616561194E-3</v>
      </c>
      <c r="D27" s="8" t="s">
        <v>320</v>
      </c>
      <c r="E27" s="8">
        <v>20017.34</v>
      </c>
      <c r="F27" s="8">
        <v>0</v>
      </c>
      <c r="G27" s="8">
        <v>0</v>
      </c>
      <c r="H27" s="8">
        <v>20017.34</v>
      </c>
      <c r="I27" s="8" t="s">
        <v>320</v>
      </c>
      <c r="J27" s="20" t="s">
        <v>321</v>
      </c>
      <c r="K27" s="20" t="s">
        <v>321</v>
      </c>
      <c r="L27" s="8" t="s">
        <v>321</v>
      </c>
    </row>
    <row r="28" spans="1:13">
      <c r="A28" s="7">
        <v>5</v>
      </c>
      <c r="B28" s="18" t="s">
        <v>14</v>
      </c>
      <c r="C28" s="41">
        <v>6.4220260899999998E-4</v>
      </c>
      <c r="D28" s="8" t="s">
        <v>320</v>
      </c>
      <c r="E28" s="8">
        <v>2784.58</v>
      </c>
      <c r="F28" s="8">
        <v>0</v>
      </c>
      <c r="G28" s="8">
        <v>0</v>
      </c>
      <c r="H28" s="8">
        <v>2784.58</v>
      </c>
      <c r="I28" s="8" t="s">
        <v>320</v>
      </c>
      <c r="J28" s="20" t="s">
        <v>321</v>
      </c>
      <c r="K28" s="20" t="s">
        <v>321</v>
      </c>
      <c r="L28" s="8" t="s">
        <v>321</v>
      </c>
    </row>
    <row r="29" spans="1:13">
      <c r="A29" s="7">
        <v>6</v>
      </c>
      <c r="B29" s="18" t="s">
        <v>15</v>
      </c>
      <c r="C29" s="41">
        <v>3.552568075E-3</v>
      </c>
      <c r="D29" s="8" t="s">
        <v>320</v>
      </c>
      <c r="E29" s="8">
        <v>15403.88</v>
      </c>
      <c r="F29" s="8">
        <v>0</v>
      </c>
      <c r="G29" s="8">
        <v>0</v>
      </c>
      <c r="H29" s="8">
        <v>15403.88</v>
      </c>
      <c r="I29" s="8" t="s">
        <v>322</v>
      </c>
      <c r="J29" s="20" t="s">
        <v>323</v>
      </c>
      <c r="K29" s="20" t="s">
        <v>327</v>
      </c>
      <c r="L29" s="8" t="s">
        <v>325</v>
      </c>
    </row>
    <row r="30" spans="1:13">
      <c r="A30" s="7">
        <v>7</v>
      </c>
      <c r="B30" s="18" t="s">
        <v>16</v>
      </c>
      <c r="C30" s="41">
        <v>1.5193823E-5</v>
      </c>
      <c r="D30" s="8" t="s">
        <v>322</v>
      </c>
      <c r="E30" s="8">
        <v>65.880193133668158</v>
      </c>
      <c r="F30" s="8">
        <v>-65.880193133668158</v>
      </c>
      <c r="G30" s="8">
        <v>0</v>
      </c>
      <c r="H30" s="8">
        <v>0</v>
      </c>
      <c r="I30" s="8" t="s">
        <v>320</v>
      </c>
      <c r="J30" s="20" t="s">
        <v>321</v>
      </c>
      <c r="K30" s="20" t="s">
        <v>321</v>
      </c>
      <c r="L30" s="8" t="s">
        <v>321</v>
      </c>
    </row>
    <row r="31" spans="1:13">
      <c r="A31" s="7">
        <v>8</v>
      </c>
      <c r="B31" s="18" t="s">
        <v>17</v>
      </c>
      <c r="C31" s="41">
        <v>2.7679777929999999E-3</v>
      </c>
      <c r="D31" s="8" t="s">
        <v>320</v>
      </c>
      <c r="E31" s="8">
        <v>12001.91</v>
      </c>
      <c r="F31" s="8">
        <v>0</v>
      </c>
      <c r="G31" s="8">
        <v>0</v>
      </c>
      <c r="H31" s="8">
        <v>12001.91</v>
      </c>
      <c r="I31" s="8" t="s">
        <v>320</v>
      </c>
      <c r="J31" s="20" t="s">
        <v>321</v>
      </c>
      <c r="K31" s="20" t="s">
        <v>321</v>
      </c>
      <c r="L31" s="8" t="s">
        <v>321</v>
      </c>
    </row>
    <row r="32" spans="1:13">
      <c r="A32" s="7">
        <v>9</v>
      </c>
      <c r="B32" s="18" t="s">
        <v>18</v>
      </c>
      <c r="C32" s="41">
        <v>2.6667265459999999E-3</v>
      </c>
      <c r="D32" s="8" t="s">
        <v>320</v>
      </c>
      <c r="E32" s="8">
        <v>11562.89</v>
      </c>
      <c r="F32" s="8">
        <v>0</v>
      </c>
      <c r="G32" s="8">
        <v>0</v>
      </c>
      <c r="H32" s="8">
        <v>11562.89</v>
      </c>
      <c r="I32" s="8" t="s">
        <v>322</v>
      </c>
      <c r="J32" s="20" t="s">
        <v>323</v>
      </c>
      <c r="K32" s="20" t="s">
        <v>328</v>
      </c>
      <c r="L32" s="8" t="s">
        <v>325</v>
      </c>
    </row>
    <row r="33" spans="1:12">
      <c r="A33" s="7">
        <v>10</v>
      </c>
      <c r="B33" s="18" t="s">
        <v>19</v>
      </c>
      <c r="C33" s="41">
        <v>1.805504891E-3</v>
      </c>
      <c r="D33" s="8" t="s">
        <v>320</v>
      </c>
      <c r="E33" s="8">
        <v>7828.64</v>
      </c>
      <c r="F33" s="8">
        <v>0</v>
      </c>
      <c r="G33" s="8">
        <v>0</v>
      </c>
      <c r="H33" s="8">
        <v>7828.64</v>
      </c>
      <c r="I33" s="8" t="s">
        <v>322</v>
      </c>
      <c r="J33" s="20" t="s">
        <v>323</v>
      </c>
      <c r="K33" s="20" t="s">
        <v>329</v>
      </c>
      <c r="L33" s="8" t="s">
        <v>325</v>
      </c>
    </row>
    <row r="34" spans="1:12">
      <c r="A34" s="7">
        <v>11</v>
      </c>
      <c r="B34" s="18" t="s">
        <v>20</v>
      </c>
      <c r="C34" s="41">
        <v>7.0325055600000005E-4</v>
      </c>
      <c r="D34" s="8" t="s">
        <v>320</v>
      </c>
      <c r="E34" s="8">
        <v>3049.28</v>
      </c>
      <c r="F34" s="8">
        <v>0</v>
      </c>
      <c r="G34" s="8">
        <v>0</v>
      </c>
      <c r="H34" s="8">
        <v>3049.28</v>
      </c>
      <c r="I34" s="8" t="s">
        <v>320</v>
      </c>
      <c r="J34" s="20" t="s">
        <v>321</v>
      </c>
      <c r="K34" s="20" t="s">
        <v>321</v>
      </c>
      <c r="L34" s="8" t="s">
        <v>321</v>
      </c>
    </row>
    <row r="35" spans="1:12">
      <c r="A35" s="7">
        <v>12</v>
      </c>
      <c r="B35" s="18" t="s">
        <v>21</v>
      </c>
      <c r="C35" s="41">
        <v>6.5282391999999995E-5</v>
      </c>
      <c r="D35" s="8" t="s">
        <v>322</v>
      </c>
      <c r="E35" s="8">
        <v>283.06349186691409</v>
      </c>
      <c r="F35" s="8">
        <v>-283.06349186691409</v>
      </c>
      <c r="G35" s="8">
        <v>0</v>
      </c>
      <c r="H35" s="8">
        <v>0</v>
      </c>
      <c r="I35" s="8" t="s">
        <v>320</v>
      </c>
      <c r="J35" s="20" t="s">
        <v>321</v>
      </c>
      <c r="K35" s="20" t="s">
        <v>321</v>
      </c>
      <c r="L35" s="8" t="s">
        <v>321</v>
      </c>
    </row>
    <row r="36" spans="1:12">
      <c r="A36" s="7">
        <v>13</v>
      </c>
      <c r="B36" s="18" t="s">
        <v>22</v>
      </c>
      <c r="C36" s="41">
        <v>8.3004606500000004E-4</v>
      </c>
      <c r="D36" s="8" t="s">
        <v>320</v>
      </c>
      <c r="E36" s="8">
        <v>3599.07</v>
      </c>
      <c r="F36" s="8">
        <v>0</v>
      </c>
      <c r="G36" s="8">
        <v>0</v>
      </c>
      <c r="H36" s="8">
        <v>3599.07</v>
      </c>
      <c r="I36" s="8" t="s">
        <v>322</v>
      </c>
      <c r="J36" s="20" t="s">
        <v>323</v>
      </c>
      <c r="K36" s="20" t="s">
        <v>330</v>
      </c>
      <c r="L36" s="8" t="s">
        <v>325</v>
      </c>
    </row>
    <row r="37" spans="1:12">
      <c r="A37" s="7">
        <v>14</v>
      </c>
      <c r="B37" s="18" t="s">
        <v>23</v>
      </c>
      <c r="C37" s="41">
        <v>2.5871914759999998E-3</v>
      </c>
      <c r="D37" s="8" t="s">
        <v>320</v>
      </c>
      <c r="E37" s="8">
        <v>11218.02</v>
      </c>
      <c r="F37" s="8">
        <v>0</v>
      </c>
      <c r="G37" s="8">
        <v>0</v>
      </c>
      <c r="H37" s="8">
        <v>11218.02</v>
      </c>
      <c r="I37" s="8" t="s">
        <v>320</v>
      </c>
      <c r="J37" s="20" t="s">
        <v>321</v>
      </c>
      <c r="K37" s="20" t="s">
        <v>321</v>
      </c>
      <c r="L37" s="8" t="s">
        <v>321</v>
      </c>
    </row>
    <row r="38" spans="1:12">
      <c r="A38" s="7">
        <v>15</v>
      </c>
      <c r="B38" s="18" t="s">
        <v>24</v>
      </c>
      <c r="C38" s="41">
        <v>3.21460332E-4</v>
      </c>
      <c r="D38" s="8" t="s">
        <v>320</v>
      </c>
      <c r="E38" s="8">
        <v>1393.85</v>
      </c>
      <c r="F38" s="8">
        <v>0</v>
      </c>
      <c r="G38" s="8">
        <v>0</v>
      </c>
      <c r="H38" s="8">
        <v>1393.85</v>
      </c>
      <c r="I38" s="8" t="s">
        <v>320</v>
      </c>
      <c r="J38" s="20" t="s">
        <v>321</v>
      </c>
      <c r="K38" s="20" t="s">
        <v>321</v>
      </c>
      <c r="L38" s="8" t="s">
        <v>321</v>
      </c>
    </row>
    <row r="39" spans="1:12">
      <c r="A39" s="7">
        <v>16</v>
      </c>
      <c r="B39" s="18" t="s">
        <v>25</v>
      </c>
      <c r="C39" s="41">
        <v>2.0458170569999999E-3</v>
      </c>
      <c r="D39" s="8" t="s">
        <v>320</v>
      </c>
      <c r="E39" s="8">
        <v>8870.6299999999992</v>
      </c>
      <c r="F39" s="8">
        <v>0</v>
      </c>
      <c r="G39" s="8">
        <v>0</v>
      </c>
      <c r="H39" s="8">
        <v>8870.6299999999992</v>
      </c>
      <c r="I39" s="8" t="s">
        <v>320</v>
      </c>
      <c r="J39" s="20" t="s">
        <v>321</v>
      </c>
      <c r="K39" s="20" t="s">
        <v>321</v>
      </c>
      <c r="L39" s="8" t="s">
        <v>321</v>
      </c>
    </row>
    <row r="40" spans="1:12">
      <c r="A40" s="7">
        <v>17</v>
      </c>
      <c r="B40" s="18" t="s">
        <v>26</v>
      </c>
      <c r="C40" s="41">
        <v>6.8586365399999998E-4</v>
      </c>
      <c r="D40" s="8" t="s">
        <v>320</v>
      </c>
      <c r="E40" s="8">
        <v>2973.89</v>
      </c>
      <c r="F40" s="8">
        <v>0</v>
      </c>
      <c r="G40" s="8">
        <v>0</v>
      </c>
      <c r="H40" s="8">
        <v>2973.89</v>
      </c>
      <c r="I40" s="8" t="s">
        <v>320</v>
      </c>
      <c r="J40" s="20" t="s">
        <v>321</v>
      </c>
      <c r="K40" s="20" t="s">
        <v>321</v>
      </c>
      <c r="L40" s="8" t="s">
        <v>321</v>
      </c>
    </row>
    <row r="41" spans="1:12">
      <c r="A41" s="7">
        <v>18</v>
      </c>
      <c r="B41" s="18" t="s">
        <v>27</v>
      </c>
      <c r="C41" s="41">
        <v>1.2330105690999999E-2</v>
      </c>
      <c r="D41" s="8" t="s">
        <v>320</v>
      </c>
      <c r="E41" s="8">
        <v>53463.16</v>
      </c>
      <c r="F41" s="8">
        <v>0</v>
      </c>
      <c r="G41" s="8">
        <v>0</v>
      </c>
      <c r="H41" s="8">
        <v>53463.16</v>
      </c>
      <c r="I41" s="8" t="s">
        <v>322</v>
      </c>
      <c r="J41" s="20" t="s">
        <v>323</v>
      </c>
      <c r="K41" s="20" t="s">
        <v>424</v>
      </c>
      <c r="L41" s="8" t="s">
        <v>325</v>
      </c>
    </row>
    <row r="42" spans="1:12">
      <c r="A42" s="7">
        <v>19</v>
      </c>
      <c r="B42" s="18" t="s">
        <v>28</v>
      </c>
      <c r="C42" s="41">
        <v>2.4654244200000001E-4</v>
      </c>
      <c r="D42" s="8" t="s">
        <v>320</v>
      </c>
      <c r="E42" s="8">
        <v>1069</v>
      </c>
      <c r="F42" s="8">
        <v>0</v>
      </c>
      <c r="G42" s="8">
        <v>0</v>
      </c>
      <c r="H42" s="8">
        <v>1069</v>
      </c>
      <c r="I42" s="8" t="s">
        <v>320</v>
      </c>
      <c r="J42" s="20" t="s">
        <v>321</v>
      </c>
      <c r="K42" s="20" t="s">
        <v>321</v>
      </c>
      <c r="L42" s="8" t="s">
        <v>321</v>
      </c>
    </row>
    <row r="43" spans="1:12">
      <c r="A43" s="7">
        <v>20</v>
      </c>
      <c r="B43" s="18" t="s">
        <v>29</v>
      </c>
      <c r="C43" s="41">
        <v>5.4211718499999997E-4</v>
      </c>
      <c r="D43" s="8" t="s">
        <v>320</v>
      </c>
      <c r="E43" s="8">
        <v>2350.61</v>
      </c>
      <c r="F43" s="8">
        <v>0</v>
      </c>
      <c r="G43" s="8">
        <v>0</v>
      </c>
      <c r="H43" s="8">
        <v>2350.61</v>
      </c>
      <c r="I43" s="8" t="s">
        <v>320</v>
      </c>
      <c r="J43" s="20" t="s">
        <v>321</v>
      </c>
      <c r="K43" s="20" t="s">
        <v>321</v>
      </c>
      <c r="L43" s="8" t="s">
        <v>321</v>
      </c>
    </row>
    <row r="44" spans="1:12">
      <c r="A44" s="7">
        <v>21</v>
      </c>
      <c r="B44" s="18" t="s">
        <v>30</v>
      </c>
      <c r="C44" s="41">
        <v>1.559709002E-3</v>
      </c>
      <c r="D44" s="8" t="s">
        <v>320</v>
      </c>
      <c r="E44" s="8">
        <v>6762.88</v>
      </c>
      <c r="F44" s="8">
        <v>0</v>
      </c>
      <c r="G44" s="8">
        <v>0</v>
      </c>
      <c r="H44" s="8">
        <v>6762.88</v>
      </c>
      <c r="I44" s="8" t="s">
        <v>322</v>
      </c>
      <c r="J44" s="20" t="s">
        <v>323</v>
      </c>
      <c r="K44" s="20" t="s">
        <v>331</v>
      </c>
      <c r="L44" s="8" t="s">
        <v>325</v>
      </c>
    </row>
    <row r="45" spans="1:12">
      <c r="A45" s="7">
        <v>22</v>
      </c>
      <c r="B45" s="18" t="s">
        <v>31</v>
      </c>
      <c r="C45" s="41">
        <v>2.14483383E-4</v>
      </c>
      <c r="D45" s="8" t="s">
        <v>320</v>
      </c>
      <c r="E45" s="8">
        <v>930</v>
      </c>
      <c r="F45" s="8">
        <v>0</v>
      </c>
      <c r="G45" s="8">
        <v>0</v>
      </c>
      <c r="H45" s="8">
        <v>930</v>
      </c>
      <c r="I45" s="8" t="s">
        <v>320</v>
      </c>
      <c r="J45" s="20" t="s">
        <v>321</v>
      </c>
      <c r="K45" s="20" t="s">
        <v>321</v>
      </c>
      <c r="L45" s="8" t="s">
        <v>321</v>
      </c>
    </row>
    <row r="46" spans="1:12">
      <c r="A46" s="7">
        <v>23</v>
      </c>
      <c r="B46" s="18" t="s">
        <v>32</v>
      </c>
      <c r="C46" s="41">
        <v>1.4353012865999999E-2</v>
      </c>
      <c r="D46" s="8" t="s">
        <v>320</v>
      </c>
      <c r="E46" s="8">
        <v>62234.45</v>
      </c>
      <c r="F46" s="8">
        <v>0</v>
      </c>
      <c r="G46" s="8">
        <v>557.96</v>
      </c>
      <c r="H46" s="8">
        <v>62792.409999999996</v>
      </c>
      <c r="I46" s="8" t="s">
        <v>322</v>
      </c>
      <c r="J46" s="20" t="s">
        <v>323</v>
      </c>
      <c r="K46" s="20" t="s">
        <v>332</v>
      </c>
      <c r="L46" s="8" t="s">
        <v>325</v>
      </c>
    </row>
    <row r="47" spans="1:12">
      <c r="A47" s="7">
        <v>24</v>
      </c>
      <c r="B47" s="18" t="s">
        <v>33</v>
      </c>
      <c r="C47" s="41">
        <v>2.7489343200000002E-4</v>
      </c>
      <c r="D47" s="8" t="s">
        <v>320</v>
      </c>
      <c r="E47" s="8">
        <v>1191.93</v>
      </c>
      <c r="F47" s="8">
        <v>0</v>
      </c>
      <c r="G47" s="8">
        <v>0</v>
      </c>
      <c r="H47" s="8">
        <v>1191.93</v>
      </c>
      <c r="I47" s="8" t="s">
        <v>320</v>
      </c>
      <c r="J47" s="20" t="s">
        <v>321</v>
      </c>
      <c r="K47" s="20" t="s">
        <v>321</v>
      </c>
      <c r="L47" s="8" t="s">
        <v>321</v>
      </c>
    </row>
    <row r="48" spans="1:12">
      <c r="A48" s="7">
        <v>25</v>
      </c>
      <c r="B48" s="18" t="s">
        <v>34</v>
      </c>
      <c r="C48" s="41">
        <v>1.4644445100000001E-4</v>
      </c>
      <c r="D48" s="8" t="s">
        <v>320</v>
      </c>
      <c r="E48" s="8">
        <v>634.98</v>
      </c>
      <c r="F48" s="8">
        <v>0</v>
      </c>
      <c r="G48" s="8">
        <v>0</v>
      </c>
      <c r="H48" s="8">
        <v>634.98</v>
      </c>
      <c r="I48" s="8" t="s">
        <v>320</v>
      </c>
      <c r="J48" s="20" t="s">
        <v>321</v>
      </c>
      <c r="K48" s="20" t="s">
        <v>321</v>
      </c>
      <c r="L48" s="8" t="s">
        <v>321</v>
      </c>
    </row>
    <row r="49" spans="1:12">
      <c r="A49" s="7">
        <v>26</v>
      </c>
      <c r="B49" s="18" t="s">
        <v>35</v>
      </c>
      <c r="C49" s="41">
        <v>6.1607165100000005E-4</v>
      </c>
      <c r="D49" s="8" t="s">
        <v>320</v>
      </c>
      <c r="E49" s="8">
        <v>2671.28</v>
      </c>
      <c r="F49" s="8">
        <v>0</v>
      </c>
      <c r="G49" s="8">
        <v>0</v>
      </c>
      <c r="H49" s="8">
        <v>2671.28</v>
      </c>
      <c r="I49" s="8" t="s">
        <v>320</v>
      </c>
      <c r="J49" s="20" t="s">
        <v>321</v>
      </c>
      <c r="K49" s="20" t="s">
        <v>321</v>
      </c>
      <c r="L49" s="8" t="s">
        <v>321</v>
      </c>
    </row>
    <row r="50" spans="1:12">
      <c r="A50" s="7">
        <v>27</v>
      </c>
      <c r="B50" s="18" t="s">
        <v>36</v>
      </c>
      <c r="C50" s="41">
        <v>0</v>
      </c>
      <c r="D50" s="8" t="s">
        <v>322</v>
      </c>
      <c r="E50" s="8">
        <v>0</v>
      </c>
      <c r="F50" s="8">
        <v>0</v>
      </c>
      <c r="G50" s="8">
        <v>0</v>
      </c>
      <c r="H50" s="8">
        <v>0</v>
      </c>
      <c r="I50" s="8" t="s">
        <v>320</v>
      </c>
      <c r="J50" s="20" t="s">
        <v>321</v>
      </c>
      <c r="K50" s="20" t="s">
        <v>321</v>
      </c>
      <c r="L50" s="8" t="s">
        <v>321</v>
      </c>
    </row>
    <row r="51" spans="1:12">
      <c r="A51" s="7">
        <v>28</v>
      </c>
      <c r="B51" s="18" t="s">
        <v>37</v>
      </c>
      <c r="C51" s="41">
        <v>1.4314410399999999E-3</v>
      </c>
      <c r="D51" s="8" t="s">
        <v>320</v>
      </c>
      <c r="E51" s="8">
        <v>6206.71</v>
      </c>
      <c r="F51" s="8">
        <v>0</v>
      </c>
      <c r="G51" s="8">
        <v>0</v>
      </c>
      <c r="H51" s="8">
        <v>6206.71</v>
      </c>
      <c r="I51" s="8" t="s">
        <v>320</v>
      </c>
      <c r="J51" s="20" t="s">
        <v>321</v>
      </c>
      <c r="K51" s="20" t="s">
        <v>321</v>
      </c>
      <c r="L51" s="8" t="s">
        <v>321</v>
      </c>
    </row>
    <row r="52" spans="1:12">
      <c r="A52" s="7">
        <v>29</v>
      </c>
      <c r="B52" s="18" t="s">
        <v>38</v>
      </c>
      <c r="C52" s="41">
        <v>3.8230209659999999E-3</v>
      </c>
      <c r="D52" s="8" t="s">
        <v>320</v>
      </c>
      <c r="E52" s="8">
        <v>16576.560000000001</v>
      </c>
      <c r="F52" s="8">
        <v>0</v>
      </c>
      <c r="G52" s="8">
        <v>0</v>
      </c>
      <c r="H52" s="8">
        <v>16576.560000000001</v>
      </c>
      <c r="I52" s="8" t="s">
        <v>322</v>
      </c>
      <c r="J52" s="20" t="s">
        <v>323</v>
      </c>
      <c r="K52" s="20" t="s">
        <v>333</v>
      </c>
      <c r="L52" s="8" t="s">
        <v>325</v>
      </c>
    </row>
    <row r="53" spans="1:12">
      <c r="A53" s="7">
        <v>30</v>
      </c>
      <c r="B53" s="18" t="s">
        <v>39</v>
      </c>
      <c r="C53" s="41">
        <v>1.7834819900000001E-4</v>
      </c>
      <c r="D53" s="8" t="s">
        <v>320</v>
      </c>
      <c r="E53" s="8">
        <v>773.32</v>
      </c>
      <c r="F53" s="8">
        <v>0</v>
      </c>
      <c r="G53" s="8">
        <v>0</v>
      </c>
      <c r="H53" s="8">
        <v>773.32</v>
      </c>
      <c r="I53" s="8" t="s">
        <v>320</v>
      </c>
      <c r="J53" s="20" t="s">
        <v>321</v>
      </c>
      <c r="K53" s="20" t="s">
        <v>321</v>
      </c>
      <c r="L53" s="8" t="s">
        <v>321</v>
      </c>
    </row>
    <row r="54" spans="1:12">
      <c r="A54" s="7">
        <v>31</v>
      </c>
      <c r="B54" s="18" t="s">
        <v>40</v>
      </c>
      <c r="C54" s="41">
        <v>6.0493410000000003E-6</v>
      </c>
      <c r="D54" s="8" t="s">
        <v>322</v>
      </c>
      <c r="E54" s="8">
        <v>26.229853632717536</v>
      </c>
      <c r="F54" s="8">
        <v>-26.229853632717536</v>
      </c>
      <c r="G54" s="8">
        <v>0</v>
      </c>
      <c r="H54" s="8">
        <v>0</v>
      </c>
      <c r="I54" s="8" t="s">
        <v>320</v>
      </c>
      <c r="J54" s="20" t="s">
        <v>321</v>
      </c>
      <c r="K54" s="20" t="s">
        <v>321</v>
      </c>
      <c r="L54" s="8" t="s">
        <v>321</v>
      </c>
    </row>
    <row r="55" spans="1:12">
      <c r="A55" s="7">
        <v>32</v>
      </c>
      <c r="B55" s="18" t="s">
        <v>41</v>
      </c>
      <c r="C55" s="41">
        <v>6.1860133600000005E-4</v>
      </c>
      <c r="D55" s="8" t="s">
        <v>320</v>
      </c>
      <c r="E55" s="8">
        <v>2682.25</v>
      </c>
      <c r="F55" s="8">
        <v>0</v>
      </c>
      <c r="G55" s="8">
        <v>0</v>
      </c>
      <c r="H55" s="8">
        <v>2682.25</v>
      </c>
      <c r="I55" s="8" t="s">
        <v>320</v>
      </c>
      <c r="J55" s="20" t="s">
        <v>321</v>
      </c>
      <c r="K55" s="20" t="s">
        <v>321</v>
      </c>
      <c r="L55" s="8" t="s">
        <v>321</v>
      </c>
    </row>
    <row r="56" spans="1:12">
      <c r="A56" s="7">
        <v>33</v>
      </c>
      <c r="B56" s="18" t="s">
        <v>42</v>
      </c>
      <c r="C56" s="41">
        <v>1.98287415E-4</v>
      </c>
      <c r="D56" s="8" t="s">
        <v>320</v>
      </c>
      <c r="E56" s="8">
        <v>859.77</v>
      </c>
      <c r="F56" s="8">
        <v>0</v>
      </c>
      <c r="G56" s="8">
        <v>0</v>
      </c>
      <c r="H56" s="8">
        <v>859.77</v>
      </c>
      <c r="I56" s="8" t="s">
        <v>320</v>
      </c>
      <c r="J56" s="20" t="s">
        <v>321</v>
      </c>
      <c r="K56" s="20" t="s">
        <v>321</v>
      </c>
      <c r="L56" s="8" t="s">
        <v>321</v>
      </c>
    </row>
    <row r="57" spans="1:12">
      <c r="A57" s="7">
        <v>34</v>
      </c>
      <c r="B57" s="18" t="s">
        <v>43</v>
      </c>
      <c r="C57" s="41">
        <v>5.9285718400000004E-4</v>
      </c>
      <c r="D57" s="8" t="s">
        <v>320</v>
      </c>
      <c r="E57" s="8">
        <v>2570.62</v>
      </c>
      <c r="F57" s="8">
        <v>0</v>
      </c>
      <c r="G57" s="8">
        <v>0</v>
      </c>
      <c r="H57" s="8">
        <v>2570.62</v>
      </c>
      <c r="I57" s="8" t="s">
        <v>320</v>
      </c>
      <c r="J57" s="20" t="s">
        <v>321</v>
      </c>
      <c r="K57" s="20" t="s">
        <v>321</v>
      </c>
      <c r="L57" s="8" t="s">
        <v>321</v>
      </c>
    </row>
    <row r="58" spans="1:12">
      <c r="A58" s="7">
        <v>35</v>
      </c>
      <c r="B58" s="18" t="s">
        <v>44</v>
      </c>
      <c r="C58" s="41">
        <v>2.7577830000000001E-5</v>
      </c>
      <c r="D58" s="8" t="s">
        <v>322</v>
      </c>
      <c r="E58" s="8">
        <v>119.57706540397815</v>
      </c>
      <c r="F58" s="8">
        <v>-119.57706540397815</v>
      </c>
      <c r="G58" s="8">
        <v>0</v>
      </c>
      <c r="H58" s="8">
        <v>0</v>
      </c>
      <c r="I58" s="8" t="s">
        <v>320</v>
      </c>
      <c r="J58" s="20" t="s">
        <v>321</v>
      </c>
      <c r="K58" s="20" t="s">
        <v>321</v>
      </c>
      <c r="L58" s="8" t="s">
        <v>321</v>
      </c>
    </row>
    <row r="59" spans="1:12">
      <c r="A59" s="7">
        <v>36</v>
      </c>
      <c r="B59" s="18" t="s">
        <v>45</v>
      </c>
      <c r="C59" s="41">
        <v>1.8505476605000001E-2</v>
      </c>
      <c r="D59" s="8" t="s">
        <v>320</v>
      </c>
      <c r="E59" s="8">
        <v>80239.47</v>
      </c>
      <c r="F59" s="8">
        <v>0</v>
      </c>
      <c r="G59" s="8">
        <v>0</v>
      </c>
      <c r="H59" s="8">
        <v>80239.47</v>
      </c>
      <c r="I59" s="8" t="s">
        <v>322</v>
      </c>
      <c r="J59" s="20" t="s">
        <v>323</v>
      </c>
      <c r="K59" s="20" t="s">
        <v>334</v>
      </c>
      <c r="L59" s="8" t="s">
        <v>325</v>
      </c>
    </row>
    <row r="60" spans="1:12">
      <c r="A60" s="7">
        <v>37</v>
      </c>
      <c r="B60" s="18" t="s">
        <v>46</v>
      </c>
      <c r="C60" s="41">
        <v>3.3093394999999997E-5</v>
      </c>
      <c r="D60" s="8" t="s">
        <v>322</v>
      </c>
      <c r="E60" s="8">
        <v>143.49247414878849</v>
      </c>
      <c r="F60" s="8">
        <v>-143.49247414878849</v>
      </c>
      <c r="G60" s="8">
        <v>0</v>
      </c>
      <c r="H60" s="8">
        <v>0</v>
      </c>
      <c r="I60" s="8" t="s">
        <v>320</v>
      </c>
      <c r="J60" s="20" t="s">
        <v>321</v>
      </c>
      <c r="K60" s="20" t="s">
        <v>321</v>
      </c>
      <c r="L60" s="8" t="s">
        <v>321</v>
      </c>
    </row>
    <row r="61" spans="1:12">
      <c r="A61" s="7">
        <v>38</v>
      </c>
      <c r="B61" s="18" t="s">
        <v>47</v>
      </c>
      <c r="C61" s="41">
        <v>2.6353816719999999E-3</v>
      </c>
      <c r="D61" s="8" t="s">
        <v>320</v>
      </c>
      <c r="E61" s="8">
        <v>11426.98</v>
      </c>
      <c r="F61" s="8">
        <v>0</v>
      </c>
      <c r="G61" s="8">
        <v>0</v>
      </c>
      <c r="H61" s="8">
        <v>11426.98</v>
      </c>
      <c r="I61" s="8" t="s">
        <v>322</v>
      </c>
      <c r="J61" s="20" t="s">
        <v>323</v>
      </c>
      <c r="K61" s="20" t="s">
        <v>335</v>
      </c>
      <c r="L61" s="8" t="s">
        <v>325</v>
      </c>
    </row>
    <row r="62" spans="1:12">
      <c r="A62" s="7">
        <v>39</v>
      </c>
      <c r="B62" s="18" t="s">
        <v>48</v>
      </c>
      <c r="C62" s="41">
        <v>1.2118635E-4</v>
      </c>
      <c r="D62" s="8" t="s">
        <v>320</v>
      </c>
      <c r="E62" s="8">
        <v>525.46</v>
      </c>
      <c r="F62" s="8">
        <v>0</v>
      </c>
      <c r="G62" s="8">
        <v>0</v>
      </c>
      <c r="H62" s="8">
        <v>525.46</v>
      </c>
      <c r="I62" s="8" t="s">
        <v>320</v>
      </c>
      <c r="J62" s="20" t="s">
        <v>321</v>
      </c>
      <c r="K62" s="20" t="s">
        <v>321</v>
      </c>
      <c r="L62" s="8" t="s">
        <v>321</v>
      </c>
    </row>
    <row r="63" spans="1:12">
      <c r="A63" s="7">
        <v>40</v>
      </c>
      <c r="B63" s="18" t="s">
        <v>49</v>
      </c>
      <c r="C63" s="41">
        <v>4.1274553919999997E-3</v>
      </c>
      <c r="D63" s="8" t="s">
        <v>320</v>
      </c>
      <c r="E63" s="8">
        <v>17896.59</v>
      </c>
      <c r="F63" s="8">
        <v>0</v>
      </c>
      <c r="G63" s="8">
        <v>0</v>
      </c>
      <c r="H63" s="8">
        <v>17896.59</v>
      </c>
      <c r="I63" s="8" t="s">
        <v>322</v>
      </c>
      <c r="J63" s="20" t="s">
        <v>323</v>
      </c>
      <c r="K63" s="20" t="s">
        <v>336</v>
      </c>
      <c r="L63" s="8" t="s">
        <v>325</v>
      </c>
    </row>
    <row r="64" spans="1:12">
      <c r="A64" s="7">
        <v>41</v>
      </c>
      <c r="B64" s="18" t="s">
        <v>50</v>
      </c>
      <c r="C64" s="41">
        <v>2.1428580409999999E-3</v>
      </c>
      <c r="D64" s="8" t="s">
        <v>320</v>
      </c>
      <c r="E64" s="8">
        <v>9291.4</v>
      </c>
      <c r="F64" s="8">
        <v>0</v>
      </c>
      <c r="G64" s="8">
        <v>0</v>
      </c>
      <c r="H64" s="8">
        <v>9291.4</v>
      </c>
      <c r="I64" s="8" t="s">
        <v>322</v>
      </c>
      <c r="J64" s="20" t="s">
        <v>323</v>
      </c>
      <c r="K64" s="20" t="s">
        <v>337</v>
      </c>
      <c r="L64" s="8" t="s">
        <v>325</v>
      </c>
    </row>
    <row r="65" spans="1:12">
      <c r="A65" s="7">
        <v>42</v>
      </c>
      <c r="B65" s="18" t="s">
        <v>51</v>
      </c>
      <c r="C65" s="41">
        <v>3.167238809E-3</v>
      </c>
      <c r="D65" s="8" t="s">
        <v>320</v>
      </c>
      <c r="E65" s="8">
        <v>13733.1</v>
      </c>
      <c r="F65" s="8">
        <v>0</v>
      </c>
      <c r="G65" s="8">
        <v>0</v>
      </c>
      <c r="H65" s="8">
        <v>13733.1</v>
      </c>
      <c r="I65" s="8" t="s">
        <v>322</v>
      </c>
      <c r="J65" s="20" t="s">
        <v>323</v>
      </c>
      <c r="K65" s="20" t="s">
        <v>425</v>
      </c>
      <c r="L65" s="8" t="s">
        <v>325</v>
      </c>
    </row>
    <row r="66" spans="1:12">
      <c r="A66" s="7">
        <v>43</v>
      </c>
      <c r="B66" s="18" t="s">
        <v>52</v>
      </c>
      <c r="C66" s="41">
        <v>1.262511644E-3</v>
      </c>
      <c r="D66" s="8" t="s">
        <v>320</v>
      </c>
      <c r="E66" s="8">
        <v>5474.23</v>
      </c>
      <c r="F66" s="8">
        <v>0</v>
      </c>
      <c r="G66" s="8">
        <v>0</v>
      </c>
      <c r="H66" s="8">
        <v>5474.23</v>
      </c>
      <c r="I66" s="8" t="s">
        <v>320</v>
      </c>
      <c r="J66" s="20" t="s">
        <v>321</v>
      </c>
      <c r="K66" s="20" t="s">
        <v>321</v>
      </c>
      <c r="L66" s="8" t="s">
        <v>321</v>
      </c>
    </row>
    <row r="67" spans="1:12">
      <c r="A67" s="7">
        <v>44</v>
      </c>
      <c r="B67" s="18" t="s">
        <v>53</v>
      </c>
      <c r="C67" s="41">
        <v>2.680205692E-3</v>
      </c>
      <c r="D67" s="8" t="s">
        <v>320</v>
      </c>
      <c r="E67" s="8">
        <v>11621.33</v>
      </c>
      <c r="F67" s="8">
        <v>0</v>
      </c>
      <c r="G67" s="8">
        <v>0</v>
      </c>
      <c r="H67" s="8">
        <v>11621.33</v>
      </c>
      <c r="I67" s="8" t="s">
        <v>322</v>
      </c>
      <c r="J67" s="20" t="s">
        <v>323</v>
      </c>
      <c r="K67" s="20" t="s">
        <v>338</v>
      </c>
      <c r="L67" s="8" t="s">
        <v>325</v>
      </c>
    </row>
    <row r="68" spans="1:12">
      <c r="A68" s="7">
        <v>45</v>
      </c>
      <c r="B68" s="18" t="s">
        <v>54</v>
      </c>
      <c r="C68" s="41">
        <v>2.799817433E-3</v>
      </c>
      <c r="D68" s="8" t="s">
        <v>320</v>
      </c>
      <c r="E68" s="8">
        <v>12139.97</v>
      </c>
      <c r="F68" s="8">
        <v>0</v>
      </c>
      <c r="G68" s="8">
        <v>0</v>
      </c>
      <c r="H68" s="8">
        <v>12139.97</v>
      </c>
      <c r="I68" s="8" t="s">
        <v>320</v>
      </c>
      <c r="J68" s="20" t="s">
        <v>321</v>
      </c>
      <c r="K68" s="20" t="s">
        <v>321</v>
      </c>
      <c r="L68" s="8" t="s">
        <v>321</v>
      </c>
    </row>
    <row r="69" spans="1:12">
      <c r="A69" s="7">
        <v>46</v>
      </c>
      <c r="B69" s="18" t="s">
        <v>55</v>
      </c>
      <c r="C69" s="41">
        <v>1.3949733200000001E-4</v>
      </c>
      <c r="D69" s="8" t="s">
        <v>320</v>
      </c>
      <c r="E69" s="8">
        <v>604.86</v>
      </c>
      <c r="F69" s="8">
        <v>0</v>
      </c>
      <c r="G69" s="8">
        <v>0</v>
      </c>
      <c r="H69" s="8">
        <v>604.86</v>
      </c>
      <c r="I69" s="8" t="s">
        <v>320</v>
      </c>
      <c r="J69" s="20" t="s">
        <v>321</v>
      </c>
      <c r="K69" s="20" t="s">
        <v>321</v>
      </c>
      <c r="L69" s="8" t="s">
        <v>321</v>
      </c>
    </row>
    <row r="70" spans="1:12">
      <c r="A70" s="7">
        <v>47</v>
      </c>
      <c r="B70" s="18" t="s">
        <v>56</v>
      </c>
      <c r="C70" s="41">
        <v>6.5243179430000001E-3</v>
      </c>
      <c r="D70" s="8" t="s">
        <v>320</v>
      </c>
      <c r="E70" s="8">
        <v>28289.35</v>
      </c>
      <c r="F70" s="8">
        <v>0</v>
      </c>
      <c r="G70" s="8">
        <v>0</v>
      </c>
      <c r="H70" s="8">
        <v>28289.35</v>
      </c>
      <c r="I70" s="8" t="s">
        <v>322</v>
      </c>
      <c r="J70" s="20" t="s">
        <v>323</v>
      </c>
      <c r="K70" s="20" t="s">
        <v>339</v>
      </c>
      <c r="L70" s="8" t="s">
        <v>325</v>
      </c>
    </row>
    <row r="71" spans="1:12">
      <c r="A71" s="7">
        <v>48</v>
      </c>
      <c r="B71" s="18" t="s">
        <v>57</v>
      </c>
      <c r="C71" s="41">
        <v>5.4026690119999997E-3</v>
      </c>
      <c r="D71" s="8" t="s">
        <v>320</v>
      </c>
      <c r="E71" s="8">
        <v>23425.89</v>
      </c>
      <c r="F71" s="8">
        <v>0</v>
      </c>
      <c r="G71" s="8">
        <v>0</v>
      </c>
      <c r="H71" s="8">
        <v>23425.89</v>
      </c>
      <c r="I71" s="8" t="s">
        <v>322</v>
      </c>
      <c r="J71" s="20" t="s">
        <v>323</v>
      </c>
      <c r="K71" s="20" t="s">
        <v>340</v>
      </c>
      <c r="L71" s="8" t="s">
        <v>325</v>
      </c>
    </row>
    <row r="72" spans="1:12">
      <c r="A72" s="7">
        <v>49</v>
      </c>
      <c r="B72" s="18" t="s">
        <v>58</v>
      </c>
      <c r="C72" s="41">
        <v>7.7283576999999997E-5</v>
      </c>
      <c r="D72" s="8" t="s">
        <v>322</v>
      </c>
      <c r="E72" s="8">
        <v>335.10045357384467</v>
      </c>
      <c r="F72" s="8">
        <v>-335.10045357384467</v>
      </c>
      <c r="G72" s="8">
        <v>0</v>
      </c>
      <c r="H72" s="8">
        <v>0</v>
      </c>
      <c r="I72" s="8" t="s">
        <v>320</v>
      </c>
      <c r="J72" s="20" t="s">
        <v>321</v>
      </c>
      <c r="K72" s="20" t="s">
        <v>321</v>
      </c>
      <c r="L72" s="8" t="s">
        <v>321</v>
      </c>
    </row>
    <row r="73" spans="1:12">
      <c r="A73" s="7">
        <v>50</v>
      </c>
      <c r="B73" s="18" t="s">
        <v>59</v>
      </c>
      <c r="C73" s="41">
        <v>8.4518667999999993E-5</v>
      </c>
      <c r="D73" s="8" t="s">
        <v>320</v>
      </c>
      <c r="E73" s="8">
        <v>366.47</v>
      </c>
      <c r="F73" s="8">
        <v>0</v>
      </c>
      <c r="G73" s="8">
        <v>0</v>
      </c>
      <c r="H73" s="8">
        <v>366.47</v>
      </c>
      <c r="I73" s="8" t="s">
        <v>320</v>
      </c>
      <c r="J73" s="20" t="s">
        <v>321</v>
      </c>
      <c r="K73" s="20" t="s">
        <v>321</v>
      </c>
      <c r="L73" s="8" t="s">
        <v>321</v>
      </c>
    </row>
    <row r="74" spans="1:12">
      <c r="A74" s="7">
        <v>51</v>
      </c>
      <c r="B74" s="18" t="s">
        <v>60</v>
      </c>
      <c r="C74" s="41">
        <v>9.5907660000000001E-6</v>
      </c>
      <c r="D74" s="8" t="s">
        <v>322</v>
      </c>
      <c r="E74" s="8">
        <v>41.585420363250115</v>
      </c>
      <c r="F74" s="8">
        <v>-41.585420363250115</v>
      </c>
      <c r="G74" s="8">
        <v>0</v>
      </c>
      <c r="H74" s="8">
        <v>0</v>
      </c>
      <c r="I74" s="8" t="s">
        <v>320</v>
      </c>
      <c r="J74" s="20" t="s">
        <v>321</v>
      </c>
      <c r="K74" s="20" t="s">
        <v>321</v>
      </c>
      <c r="L74" s="8" t="s">
        <v>321</v>
      </c>
    </row>
    <row r="75" spans="1:12">
      <c r="A75" s="7">
        <v>52</v>
      </c>
      <c r="B75" s="18" t="s">
        <v>61</v>
      </c>
      <c r="C75" s="41">
        <v>2.8862532509999999E-3</v>
      </c>
      <c r="D75" s="8" t="s">
        <v>320</v>
      </c>
      <c r="E75" s="8">
        <v>12514.75</v>
      </c>
      <c r="F75" s="8">
        <v>0</v>
      </c>
      <c r="G75" s="8">
        <v>0</v>
      </c>
      <c r="H75" s="8">
        <v>12514.75</v>
      </c>
      <c r="I75" s="8" t="s">
        <v>322</v>
      </c>
      <c r="J75" s="20" t="s">
        <v>323</v>
      </c>
      <c r="K75" s="20" t="s">
        <v>341</v>
      </c>
      <c r="L75" s="8" t="s">
        <v>325</v>
      </c>
    </row>
    <row r="76" spans="1:12">
      <c r="A76" s="7">
        <v>53</v>
      </c>
      <c r="B76" s="18" t="s">
        <v>62</v>
      </c>
      <c r="C76" s="41">
        <v>8.8446355000000004E-5</v>
      </c>
      <c r="D76" s="8" t="s">
        <v>320</v>
      </c>
      <c r="E76" s="8">
        <v>383.5</v>
      </c>
      <c r="F76" s="8">
        <v>0</v>
      </c>
      <c r="G76" s="8">
        <v>0</v>
      </c>
      <c r="H76" s="8">
        <v>383.5</v>
      </c>
      <c r="I76" s="8" t="s">
        <v>320</v>
      </c>
      <c r="J76" s="20" t="s">
        <v>321</v>
      </c>
      <c r="K76" s="20" t="s">
        <v>321</v>
      </c>
      <c r="L76" s="8" t="s">
        <v>321</v>
      </c>
    </row>
    <row r="77" spans="1:12">
      <c r="A77" s="7">
        <v>54</v>
      </c>
      <c r="B77" s="18" t="s">
        <v>63</v>
      </c>
      <c r="C77" s="41">
        <v>2.9965833190000002E-3</v>
      </c>
      <c r="D77" s="8" t="s">
        <v>320</v>
      </c>
      <c r="E77" s="8">
        <v>12993.14</v>
      </c>
      <c r="F77" s="8">
        <v>0</v>
      </c>
      <c r="G77" s="8">
        <v>0</v>
      </c>
      <c r="H77" s="8">
        <v>12993.14</v>
      </c>
      <c r="I77" s="8" t="s">
        <v>320</v>
      </c>
      <c r="J77" s="20" t="s">
        <v>321</v>
      </c>
      <c r="K77" s="20" t="s">
        <v>321</v>
      </c>
      <c r="L77" s="8" t="s">
        <v>321</v>
      </c>
    </row>
    <row r="78" spans="1:12">
      <c r="A78" s="7">
        <v>55</v>
      </c>
      <c r="B78" s="18" t="s">
        <v>64</v>
      </c>
      <c r="C78" s="41">
        <v>1.0536201750000001E-3</v>
      </c>
      <c r="D78" s="8" t="s">
        <v>320</v>
      </c>
      <c r="E78" s="8">
        <v>4568.4799999999996</v>
      </c>
      <c r="F78" s="8">
        <v>0</v>
      </c>
      <c r="G78" s="8">
        <v>0</v>
      </c>
      <c r="H78" s="8">
        <v>4568.4799999999996</v>
      </c>
      <c r="I78" s="8" t="s">
        <v>320</v>
      </c>
      <c r="J78" s="20" t="s">
        <v>321</v>
      </c>
      <c r="K78" s="20" t="s">
        <v>321</v>
      </c>
      <c r="L78" s="8" t="s">
        <v>321</v>
      </c>
    </row>
    <row r="79" spans="1:12">
      <c r="A79" s="7">
        <v>56</v>
      </c>
      <c r="B79" s="18" t="s">
        <v>65</v>
      </c>
      <c r="C79" s="41">
        <v>1.9675310499999999E-4</v>
      </c>
      <c r="D79" s="8" t="s">
        <v>320</v>
      </c>
      <c r="E79" s="8">
        <v>853.12</v>
      </c>
      <c r="F79" s="8">
        <v>0</v>
      </c>
      <c r="G79" s="8">
        <v>0</v>
      </c>
      <c r="H79" s="8">
        <v>853.12</v>
      </c>
      <c r="I79" s="8" t="s">
        <v>320</v>
      </c>
      <c r="J79" s="20" t="s">
        <v>321</v>
      </c>
      <c r="K79" s="20" t="s">
        <v>321</v>
      </c>
      <c r="L79" s="8" t="s">
        <v>321</v>
      </c>
    </row>
    <row r="80" spans="1:12">
      <c r="A80" s="7">
        <v>57</v>
      </c>
      <c r="B80" s="18" t="s">
        <v>66</v>
      </c>
      <c r="C80" s="41">
        <v>4.0553892199999999E-4</v>
      </c>
      <c r="D80" s="8" t="s">
        <v>320</v>
      </c>
      <c r="E80" s="8">
        <v>1758.41</v>
      </c>
      <c r="F80" s="8">
        <v>0</v>
      </c>
      <c r="G80" s="8">
        <v>0</v>
      </c>
      <c r="H80" s="8">
        <v>1758.41</v>
      </c>
      <c r="I80" s="8" t="s">
        <v>320</v>
      </c>
      <c r="J80" s="20" t="s">
        <v>321</v>
      </c>
      <c r="K80" s="20" t="s">
        <v>321</v>
      </c>
      <c r="L80" s="8" t="s">
        <v>321</v>
      </c>
    </row>
    <row r="81" spans="1:12">
      <c r="A81" s="7">
        <v>58</v>
      </c>
      <c r="B81" s="18" t="s">
        <v>67</v>
      </c>
      <c r="C81" s="41">
        <v>2.6044851579999999E-3</v>
      </c>
      <c r="D81" s="8" t="s">
        <v>320</v>
      </c>
      <c r="E81" s="8">
        <v>11293.01</v>
      </c>
      <c r="F81" s="8">
        <v>0</v>
      </c>
      <c r="G81" s="8">
        <v>0</v>
      </c>
      <c r="H81" s="8">
        <v>11293.01</v>
      </c>
      <c r="I81" s="8" t="s">
        <v>322</v>
      </c>
      <c r="J81" s="20" t="s">
        <v>323</v>
      </c>
      <c r="K81" s="20" t="s">
        <v>342</v>
      </c>
      <c r="L81" s="8" t="s">
        <v>325</v>
      </c>
    </row>
    <row r="82" spans="1:12">
      <c r="A82" s="7">
        <v>59</v>
      </c>
      <c r="B82" s="18" t="s">
        <v>68</v>
      </c>
      <c r="C82" s="41">
        <v>7.1316532281999995E-2</v>
      </c>
      <c r="D82" s="8" t="s">
        <v>320</v>
      </c>
      <c r="E82" s="8">
        <v>309227.44</v>
      </c>
      <c r="F82" s="8">
        <v>0</v>
      </c>
      <c r="G82" s="8">
        <v>0</v>
      </c>
      <c r="H82" s="8">
        <v>309227.44</v>
      </c>
      <c r="I82" s="8" t="s">
        <v>322</v>
      </c>
      <c r="J82" s="20" t="s">
        <v>323</v>
      </c>
      <c r="K82" s="20" t="s">
        <v>343</v>
      </c>
      <c r="L82" s="8" t="s">
        <v>325</v>
      </c>
    </row>
    <row r="83" spans="1:12">
      <c r="A83" s="7">
        <v>60</v>
      </c>
      <c r="B83" s="18" t="s">
        <v>69</v>
      </c>
      <c r="C83" s="41">
        <v>3.6770177799999999E-4</v>
      </c>
      <c r="D83" s="8" t="s">
        <v>320</v>
      </c>
      <c r="E83" s="8">
        <v>1594.35</v>
      </c>
      <c r="F83" s="8">
        <v>0</v>
      </c>
      <c r="G83" s="8">
        <v>0</v>
      </c>
      <c r="H83" s="8">
        <v>1594.35</v>
      </c>
      <c r="I83" s="8" t="s">
        <v>320</v>
      </c>
      <c r="J83" s="20" t="s">
        <v>321</v>
      </c>
      <c r="K83" s="20" t="s">
        <v>321</v>
      </c>
      <c r="L83" s="8" t="s">
        <v>321</v>
      </c>
    </row>
    <row r="84" spans="1:12">
      <c r="A84" s="7">
        <v>61</v>
      </c>
      <c r="B84" s="18" t="s">
        <v>70</v>
      </c>
      <c r="C84" s="41">
        <v>2.7729291700000001E-3</v>
      </c>
      <c r="D84" s="8" t="s">
        <v>320</v>
      </c>
      <c r="E84" s="8">
        <v>12023.38</v>
      </c>
      <c r="F84" s="8">
        <v>0</v>
      </c>
      <c r="G84" s="8">
        <v>0</v>
      </c>
      <c r="H84" s="8">
        <v>12023.38</v>
      </c>
      <c r="I84" s="8" t="s">
        <v>322</v>
      </c>
      <c r="J84" s="20" t="s">
        <v>323</v>
      </c>
      <c r="K84" s="20" t="s">
        <v>344</v>
      </c>
      <c r="L84" s="8" t="s">
        <v>325</v>
      </c>
    </row>
    <row r="85" spans="1:12">
      <c r="A85" s="7">
        <v>62</v>
      </c>
      <c r="B85" s="18" t="s">
        <v>71</v>
      </c>
      <c r="C85" s="41">
        <v>1.4646767E-5</v>
      </c>
      <c r="D85" s="8" t="s">
        <v>322</v>
      </c>
      <c r="E85" s="8">
        <v>63.5081663610164</v>
      </c>
      <c r="F85" s="8">
        <v>-63.5081663610164</v>
      </c>
      <c r="G85" s="8">
        <v>0</v>
      </c>
      <c r="H85" s="8">
        <v>0</v>
      </c>
      <c r="I85" s="8" t="s">
        <v>320</v>
      </c>
      <c r="J85" s="20" t="s">
        <v>321</v>
      </c>
      <c r="K85" s="20" t="s">
        <v>321</v>
      </c>
      <c r="L85" s="8" t="s">
        <v>321</v>
      </c>
    </row>
    <row r="86" spans="1:12">
      <c r="A86" s="7">
        <v>63</v>
      </c>
      <c r="B86" s="18" t="s">
        <v>72</v>
      </c>
      <c r="C86" s="41">
        <v>2.0735405899999999E-4</v>
      </c>
      <c r="D86" s="8" t="s">
        <v>320</v>
      </c>
      <c r="E86" s="8">
        <v>899.08</v>
      </c>
      <c r="F86" s="8">
        <v>0</v>
      </c>
      <c r="G86" s="8">
        <v>0</v>
      </c>
      <c r="H86" s="8">
        <v>899.08</v>
      </c>
      <c r="I86" s="8" t="s">
        <v>320</v>
      </c>
      <c r="J86" s="20" t="s">
        <v>321</v>
      </c>
      <c r="K86" s="20" t="s">
        <v>321</v>
      </c>
      <c r="L86" s="8" t="s">
        <v>321</v>
      </c>
    </row>
    <row r="87" spans="1:12">
      <c r="A87" s="7">
        <v>64</v>
      </c>
      <c r="B87" s="18" t="s">
        <v>73</v>
      </c>
      <c r="C87" s="41">
        <v>1.928773141E-3</v>
      </c>
      <c r="D87" s="8" t="s">
        <v>320</v>
      </c>
      <c r="E87" s="8">
        <v>8363.1299999999992</v>
      </c>
      <c r="F87" s="8">
        <v>0</v>
      </c>
      <c r="G87" s="8">
        <v>0</v>
      </c>
      <c r="H87" s="8">
        <v>8363.1299999999992</v>
      </c>
      <c r="I87" s="8" t="s">
        <v>322</v>
      </c>
      <c r="J87" s="20" t="s">
        <v>323</v>
      </c>
      <c r="K87" s="20" t="s">
        <v>345</v>
      </c>
      <c r="L87" s="8" t="s">
        <v>325</v>
      </c>
    </row>
    <row r="88" spans="1:12">
      <c r="A88" s="7">
        <v>65</v>
      </c>
      <c r="B88" s="18" t="s">
        <v>74</v>
      </c>
      <c r="C88" s="41">
        <v>1.67724982E-3</v>
      </c>
      <c r="D88" s="8" t="s">
        <v>320</v>
      </c>
      <c r="E88" s="8">
        <v>7272.53</v>
      </c>
      <c r="F88" s="8">
        <v>0</v>
      </c>
      <c r="G88" s="8">
        <v>0</v>
      </c>
      <c r="H88" s="8">
        <v>7272.53</v>
      </c>
      <c r="I88" s="8" t="s">
        <v>320</v>
      </c>
      <c r="J88" s="20" t="s">
        <v>321</v>
      </c>
      <c r="K88" s="20" t="s">
        <v>321</v>
      </c>
      <c r="L88" s="8" t="s">
        <v>321</v>
      </c>
    </row>
    <row r="89" spans="1:12">
      <c r="A89" s="7">
        <v>66</v>
      </c>
      <c r="B89" s="18" t="s">
        <v>75</v>
      </c>
      <c r="C89" s="41">
        <v>1.0040382408999999E-2</v>
      </c>
      <c r="D89" s="8" t="s">
        <v>320</v>
      </c>
      <c r="E89" s="8">
        <v>43534.95</v>
      </c>
      <c r="F89" s="8">
        <v>0</v>
      </c>
      <c r="G89" s="8">
        <v>0</v>
      </c>
      <c r="H89" s="8">
        <v>43534.95</v>
      </c>
      <c r="I89" s="8" t="s">
        <v>322</v>
      </c>
      <c r="J89" s="20" t="s">
        <v>323</v>
      </c>
      <c r="K89" s="20" t="s">
        <v>346</v>
      </c>
      <c r="L89" s="8" t="s">
        <v>325</v>
      </c>
    </row>
    <row r="90" spans="1:12">
      <c r="A90" s="7">
        <v>67</v>
      </c>
      <c r="B90" s="18" t="s">
        <v>76</v>
      </c>
      <c r="C90" s="41">
        <v>5.9203305000000003E-5</v>
      </c>
      <c r="D90" s="8" t="s">
        <v>322</v>
      </c>
      <c r="E90" s="8">
        <v>256.70466001555116</v>
      </c>
      <c r="F90" s="8">
        <v>-256.70466001555116</v>
      </c>
      <c r="G90" s="8">
        <v>0</v>
      </c>
      <c r="H90" s="8">
        <v>0</v>
      </c>
      <c r="I90" s="8" t="s">
        <v>320</v>
      </c>
      <c r="J90" s="20" t="s">
        <v>321</v>
      </c>
      <c r="K90" s="20" t="s">
        <v>321</v>
      </c>
      <c r="L90" s="8" t="s">
        <v>321</v>
      </c>
    </row>
    <row r="91" spans="1:12">
      <c r="A91" s="7">
        <v>68</v>
      </c>
      <c r="B91" s="18" t="s">
        <v>77</v>
      </c>
      <c r="C91" s="41">
        <v>1.8132565779999999E-3</v>
      </c>
      <c r="D91" s="8" t="s">
        <v>320</v>
      </c>
      <c r="E91" s="8">
        <v>7862.25</v>
      </c>
      <c r="F91" s="8">
        <v>0</v>
      </c>
      <c r="G91" s="8">
        <v>0</v>
      </c>
      <c r="H91" s="8">
        <v>7862.25</v>
      </c>
      <c r="I91" s="8" t="s">
        <v>320</v>
      </c>
      <c r="J91" s="20" t="s">
        <v>321</v>
      </c>
      <c r="K91" s="20" t="s">
        <v>321</v>
      </c>
      <c r="L91" s="8" t="s">
        <v>321</v>
      </c>
    </row>
    <row r="92" spans="1:12">
      <c r="A92" s="7">
        <v>69</v>
      </c>
      <c r="B92" s="18" t="s">
        <v>78</v>
      </c>
      <c r="C92" s="41">
        <v>8.1390405999999996E-5</v>
      </c>
      <c r="D92" s="8" t="s">
        <v>322</v>
      </c>
      <c r="E92" s="8">
        <v>352.90760373525893</v>
      </c>
      <c r="F92" s="8">
        <v>-352.90760373525893</v>
      </c>
      <c r="G92" s="8">
        <v>0</v>
      </c>
      <c r="H92" s="8">
        <v>0</v>
      </c>
      <c r="I92" s="8" t="s">
        <v>320</v>
      </c>
      <c r="J92" s="20" t="s">
        <v>321</v>
      </c>
      <c r="K92" s="20" t="s">
        <v>321</v>
      </c>
      <c r="L92" s="8" t="s">
        <v>321</v>
      </c>
    </row>
    <row r="93" spans="1:12">
      <c r="A93" s="7">
        <v>70</v>
      </c>
      <c r="B93" s="18" t="s">
        <v>79</v>
      </c>
      <c r="C93" s="41">
        <v>1.81020848E-4</v>
      </c>
      <c r="D93" s="8" t="s">
        <v>320</v>
      </c>
      <c r="E93" s="8">
        <v>784.9</v>
      </c>
      <c r="F93" s="8">
        <v>0</v>
      </c>
      <c r="G93" s="8">
        <v>0</v>
      </c>
      <c r="H93" s="8">
        <v>784.9</v>
      </c>
      <c r="I93" s="8" t="s">
        <v>322</v>
      </c>
      <c r="J93" s="20" t="s">
        <v>323</v>
      </c>
      <c r="K93" s="20" t="s">
        <v>347</v>
      </c>
      <c r="L93" s="8" t="s">
        <v>325</v>
      </c>
    </row>
    <row r="94" spans="1:12">
      <c r="A94" s="7">
        <v>71</v>
      </c>
      <c r="B94" s="18" t="s">
        <v>80</v>
      </c>
      <c r="C94" s="41">
        <v>2.2024727799999999E-4</v>
      </c>
      <c r="D94" s="8" t="s">
        <v>320</v>
      </c>
      <c r="E94" s="8">
        <v>954.99</v>
      </c>
      <c r="F94" s="8">
        <v>0</v>
      </c>
      <c r="G94" s="8">
        <v>0</v>
      </c>
      <c r="H94" s="8">
        <v>954.99</v>
      </c>
      <c r="I94" s="8" t="s">
        <v>320</v>
      </c>
      <c r="J94" s="20" t="s">
        <v>321</v>
      </c>
      <c r="K94" s="20" t="s">
        <v>321</v>
      </c>
      <c r="L94" s="8" t="s">
        <v>321</v>
      </c>
    </row>
    <row r="95" spans="1:12">
      <c r="A95" s="7">
        <v>72</v>
      </c>
      <c r="B95" s="18" t="s">
        <v>81</v>
      </c>
      <c r="C95" s="41">
        <v>1.65118952E-3</v>
      </c>
      <c r="D95" s="8" t="s">
        <v>320</v>
      </c>
      <c r="E95" s="8">
        <v>7159.53</v>
      </c>
      <c r="F95" s="8">
        <v>0</v>
      </c>
      <c r="G95" s="8">
        <v>0</v>
      </c>
      <c r="H95" s="8">
        <v>7159.53</v>
      </c>
      <c r="I95" s="8" t="s">
        <v>320</v>
      </c>
      <c r="J95" s="20" t="s">
        <v>321</v>
      </c>
      <c r="K95" s="20" t="s">
        <v>321</v>
      </c>
      <c r="L95" s="8" t="s">
        <v>321</v>
      </c>
    </row>
    <row r="96" spans="1:12">
      <c r="A96" s="7">
        <v>73</v>
      </c>
      <c r="B96" s="18" t="s">
        <v>82</v>
      </c>
      <c r="C96" s="41">
        <v>1.8526954000000002E-5</v>
      </c>
      <c r="D96" s="8" t="s">
        <v>322</v>
      </c>
      <c r="E96" s="8">
        <v>80.332600142741285</v>
      </c>
      <c r="F96" s="8">
        <v>-80.332600142741285</v>
      </c>
      <c r="G96" s="8">
        <v>0</v>
      </c>
      <c r="H96" s="8">
        <v>0</v>
      </c>
      <c r="I96" s="8" t="s">
        <v>320</v>
      </c>
      <c r="J96" s="20" t="s">
        <v>321</v>
      </c>
      <c r="K96" s="20" t="s">
        <v>321</v>
      </c>
      <c r="L96" s="8" t="s">
        <v>321</v>
      </c>
    </row>
    <row r="97" spans="1:12">
      <c r="A97" s="7">
        <v>74</v>
      </c>
      <c r="B97" s="18" t="s">
        <v>83</v>
      </c>
      <c r="C97" s="41">
        <v>4.7960718900000001E-4</v>
      </c>
      <c r="D97" s="8" t="s">
        <v>320</v>
      </c>
      <c r="E97" s="8">
        <v>2079.5700000000002</v>
      </c>
      <c r="F97" s="8">
        <v>0</v>
      </c>
      <c r="G97" s="8">
        <v>0</v>
      </c>
      <c r="H97" s="8">
        <v>2079.5700000000002</v>
      </c>
      <c r="I97" s="8" t="s">
        <v>320</v>
      </c>
      <c r="J97" s="20" t="s">
        <v>321</v>
      </c>
      <c r="K97" s="20" t="s">
        <v>321</v>
      </c>
      <c r="L97" s="8" t="s">
        <v>321</v>
      </c>
    </row>
    <row r="98" spans="1:12">
      <c r="A98" s="7">
        <v>75</v>
      </c>
      <c r="B98" s="18" t="s">
        <v>84</v>
      </c>
      <c r="C98" s="41">
        <v>8.9113134899999999E-4</v>
      </c>
      <c r="D98" s="8" t="s">
        <v>320</v>
      </c>
      <c r="E98" s="8">
        <v>3863.93</v>
      </c>
      <c r="F98" s="8">
        <v>0</v>
      </c>
      <c r="G98" s="8">
        <v>0</v>
      </c>
      <c r="H98" s="8">
        <v>3863.93</v>
      </c>
      <c r="I98" s="8" t="s">
        <v>320</v>
      </c>
      <c r="J98" s="20" t="s">
        <v>321</v>
      </c>
      <c r="K98" s="20" t="s">
        <v>321</v>
      </c>
      <c r="L98" s="8" t="s">
        <v>321</v>
      </c>
    </row>
    <row r="99" spans="1:12">
      <c r="A99" s="7">
        <v>76</v>
      </c>
      <c r="B99" s="18" t="s">
        <v>85</v>
      </c>
      <c r="C99" s="41">
        <v>1.7178196700000001E-4</v>
      </c>
      <c r="D99" s="8" t="s">
        <v>320</v>
      </c>
      <c r="E99" s="8">
        <v>744.84</v>
      </c>
      <c r="F99" s="8">
        <v>0</v>
      </c>
      <c r="G99" s="8">
        <v>0</v>
      </c>
      <c r="H99" s="8">
        <v>744.84</v>
      </c>
      <c r="I99" s="8" t="s">
        <v>320</v>
      </c>
      <c r="J99" s="20" t="s">
        <v>321</v>
      </c>
      <c r="K99" s="20" t="s">
        <v>321</v>
      </c>
      <c r="L99" s="8" t="s">
        <v>321</v>
      </c>
    </row>
    <row r="100" spans="1:12">
      <c r="A100" s="7">
        <v>77</v>
      </c>
      <c r="B100" s="18" t="s">
        <v>86</v>
      </c>
      <c r="C100" s="41">
        <v>2.5575490299999999E-4</v>
      </c>
      <c r="D100" s="8" t="s">
        <v>320</v>
      </c>
      <c r="E100" s="8">
        <v>1108.95</v>
      </c>
      <c r="F100" s="8">
        <v>0</v>
      </c>
      <c r="G100" s="8">
        <v>0</v>
      </c>
      <c r="H100" s="8">
        <v>1108.95</v>
      </c>
      <c r="I100" s="8" t="s">
        <v>320</v>
      </c>
      <c r="J100" s="20" t="s">
        <v>321</v>
      </c>
      <c r="K100" s="20" t="s">
        <v>321</v>
      </c>
      <c r="L100" s="8" t="s">
        <v>321</v>
      </c>
    </row>
    <row r="101" spans="1:12">
      <c r="A101" s="7">
        <v>78</v>
      </c>
      <c r="B101" s="18" t="s">
        <v>87</v>
      </c>
      <c r="C101" s="41">
        <v>2.9548125615E-2</v>
      </c>
      <c r="D101" s="8" t="s">
        <v>320</v>
      </c>
      <c r="E101" s="8">
        <v>128120.24</v>
      </c>
      <c r="F101" s="8">
        <v>0</v>
      </c>
      <c r="G101" s="8">
        <v>0</v>
      </c>
      <c r="H101" s="8">
        <v>128120.24</v>
      </c>
      <c r="I101" s="8" t="s">
        <v>322</v>
      </c>
      <c r="J101" s="20" t="s">
        <v>323</v>
      </c>
      <c r="K101" s="20" t="s">
        <v>426</v>
      </c>
      <c r="L101" s="8" t="s">
        <v>325</v>
      </c>
    </row>
    <row r="102" spans="1:12">
      <c r="A102" s="7">
        <v>79</v>
      </c>
      <c r="B102" s="18" t="s">
        <v>88</v>
      </c>
      <c r="C102" s="41">
        <v>3.7431146999999997E-5</v>
      </c>
      <c r="D102" s="8" t="s">
        <v>322</v>
      </c>
      <c r="E102" s="8">
        <v>162.30090304294865</v>
      </c>
      <c r="F102" s="8">
        <v>-162.30090304294865</v>
      </c>
      <c r="G102" s="8">
        <v>0</v>
      </c>
      <c r="H102" s="8">
        <v>0</v>
      </c>
      <c r="I102" s="8" t="s">
        <v>320</v>
      </c>
      <c r="J102" s="20" t="s">
        <v>321</v>
      </c>
      <c r="K102" s="20" t="s">
        <v>321</v>
      </c>
      <c r="L102" s="8" t="s">
        <v>321</v>
      </c>
    </row>
    <row r="103" spans="1:12">
      <c r="A103" s="7">
        <v>80</v>
      </c>
      <c r="B103" s="18" t="s">
        <v>89</v>
      </c>
      <c r="C103" s="41">
        <v>9.4416380999999994E-5</v>
      </c>
      <c r="D103" s="8" t="s">
        <v>320</v>
      </c>
      <c r="E103" s="8">
        <v>409.39</v>
      </c>
      <c r="F103" s="8">
        <v>0</v>
      </c>
      <c r="G103" s="8">
        <v>0</v>
      </c>
      <c r="H103" s="8">
        <v>409.39</v>
      </c>
      <c r="I103" s="8" t="s">
        <v>320</v>
      </c>
      <c r="J103" s="20" t="s">
        <v>321</v>
      </c>
      <c r="K103" s="20" t="s">
        <v>321</v>
      </c>
      <c r="L103" s="8" t="s">
        <v>321</v>
      </c>
    </row>
    <row r="104" spans="1:12">
      <c r="A104" s="7">
        <v>81</v>
      </c>
      <c r="B104" s="18" t="s">
        <v>90</v>
      </c>
      <c r="C104" s="41">
        <v>8.00906838E-4</v>
      </c>
      <c r="D104" s="8" t="s">
        <v>320</v>
      </c>
      <c r="E104" s="8">
        <v>3472.72</v>
      </c>
      <c r="F104" s="8">
        <v>0</v>
      </c>
      <c r="G104" s="8">
        <v>0</v>
      </c>
      <c r="H104" s="8">
        <v>3472.72</v>
      </c>
      <c r="I104" s="8" t="s">
        <v>320</v>
      </c>
      <c r="J104" s="20" t="s">
        <v>321</v>
      </c>
      <c r="K104" s="20" t="s">
        <v>321</v>
      </c>
      <c r="L104" s="8" t="s">
        <v>321</v>
      </c>
    </row>
    <row r="105" spans="1:12">
      <c r="A105" s="7">
        <v>82</v>
      </c>
      <c r="B105" s="18" t="s">
        <v>91</v>
      </c>
      <c r="C105" s="41">
        <v>4.8883853400000005E-4</v>
      </c>
      <c r="D105" s="8" t="s">
        <v>320</v>
      </c>
      <c r="E105" s="8">
        <v>2119.6</v>
      </c>
      <c r="F105" s="8">
        <v>0</v>
      </c>
      <c r="G105" s="8">
        <v>0</v>
      </c>
      <c r="H105" s="8">
        <v>2119.6</v>
      </c>
      <c r="I105" s="8" t="s">
        <v>320</v>
      </c>
      <c r="J105" s="20" t="s">
        <v>321</v>
      </c>
      <c r="K105" s="20" t="s">
        <v>321</v>
      </c>
      <c r="L105" s="8" t="s">
        <v>321</v>
      </c>
    </row>
    <row r="106" spans="1:12">
      <c r="A106" s="7">
        <v>83</v>
      </c>
      <c r="B106" s="18" t="s">
        <v>92</v>
      </c>
      <c r="C106" s="41">
        <v>1.2927096199999999E-4</v>
      </c>
      <c r="D106" s="8" t="s">
        <v>320</v>
      </c>
      <c r="E106" s="8">
        <v>560.52</v>
      </c>
      <c r="F106" s="8">
        <v>0</v>
      </c>
      <c r="G106" s="8">
        <v>0</v>
      </c>
      <c r="H106" s="8">
        <v>560.52</v>
      </c>
      <c r="I106" s="8" t="s">
        <v>320</v>
      </c>
      <c r="J106" s="20" t="s">
        <v>321</v>
      </c>
      <c r="K106" s="20" t="s">
        <v>321</v>
      </c>
      <c r="L106" s="8" t="s">
        <v>321</v>
      </c>
    </row>
    <row r="107" spans="1:12">
      <c r="A107" s="7">
        <v>84</v>
      </c>
      <c r="B107" s="18" t="s">
        <v>93</v>
      </c>
      <c r="C107" s="41">
        <v>8.9914130999999998E-5</v>
      </c>
      <c r="D107" s="8" t="s">
        <v>320</v>
      </c>
      <c r="E107" s="8">
        <v>389.87</v>
      </c>
      <c r="F107" s="8">
        <v>0</v>
      </c>
      <c r="G107" s="8">
        <v>0</v>
      </c>
      <c r="H107" s="8">
        <v>389.87</v>
      </c>
      <c r="I107" s="8" t="s">
        <v>320</v>
      </c>
      <c r="J107" s="20" t="s">
        <v>321</v>
      </c>
      <c r="K107" s="20" t="s">
        <v>321</v>
      </c>
      <c r="L107" s="8" t="s">
        <v>321</v>
      </c>
    </row>
    <row r="108" spans="1:12">
      <c r="A108" s="7">
        <v>85</v>
      </c>
      <c r="B108" s="18" t="s">
        <v>94</v>
      </c>
      <c r="C108" s="41">
        <v>3.6022982000000003E-4</v>
      </c>
      <c r="D108" s="8" t="s">
        <v>320</v>
      </c>
      <c r="E108" s="8">
        <v>1561.95</v>
      </c>
      <c r="F108" s="8">
        <v>0</v>
      </c>
      <c r="G108" s="8">
        <v>0</v>
      </c>
      <c r="H108" s="8">
        <v>1561.95</v>
      </c>
      <c r="I108" s="8" t="s">
        <v>320</v>
      </c>
      <c r="J108" s="20" t="s">
        <v>321</v>
      </c>
      <c r="K108" s="20" t="s">
        <v>321</v>
      </c>
      <c r="L108" s="8" t="s">
        <v>321</v>
      </c>
    </row>
    <row r="109" spans="1:12">
      <c r="A109" s="7">
        <v>86</v>
      </c>
      <c r="B109" s="18" t="s">
        <v>95</v>
      </c>
      <c r="C109" s="41">
        <v>4.0665699999999998E-6</v>
      </c>
      <c r="D109" s="8" t="s">
        <v>322</v>
      </c>
      <c r="E109" s="8">
        <v>17.632587729341118</v>
      </c>
      <c r="F109" s="8">
        <v>-17.632587729341118</v>
      </c>
      <c r="G109" s="8">
        <v>0</v>
      </c>
      <c r="H109" s="8">
        <v>0</v>
      </c>
      <c r="I109" s="8" t="s">
        <v>320</v>
      </c>
      <c r="J109" s="20" t="s">
        <v>321</v>
      </c>
      <c r="K109" s="20" t="s">
        <v>321</v>
      </c>
      <c r="L109" s="8" t="s">
        <v>321</v>
      </c>
    </row>
    <row r="110" spans="1:12">
      <c r="A110" s="7">
        <v>87</v>
      </c>
      <c r="B110" s="18" t="s">
        <v>96</v>
      </c>
      <c r="C110" s="41">
        <v>1.29462245E-4</v>
      </c>
      <c r="D110" s="8" t="s">
        <v>320</v>
      </c>
      <c r="E110" s="8">
        <v>561.35</v>
      </c>
      <c r="F110" s="8">
        <v>0</v>
      </c>
      <c r="G110" s="8">
        <v>-561.35</v>
      </c>
      <c r="H110" s="8">
        <v>0</v>
      </c>
      <c r="I110" s="8" t="s">
        <v>320</v>
      </c>
      <c r="J110" s="20" t="s">
        <v>321</v>
      </c>
      <c r="K110" s="20" t="s">
        <v>321</v>
      </c>
      <c r="L110" s="8" t="s">
        <v>321</v>
      </c>
    </row>
    <row r="111" spans="1:12">
      <c r="A111" s="7">
        <v>88</v>
      </c>
      <c r="B111" s="18" t="s">
        <v>97</v>
      </c>
      <c r="C111" s="41">
        <v>2.0590679067999999E-2</v>
      </c>
      <c r="D111" s="8" t="s">
        <v>320</v>
      </c>
      <c r="E111" s="8">
        <v>89280.88</v>
      </c>
      <c r="F111" s="8">
        <v>0</v>
      </c>
      <c r="G111" s="8">
        <v>561.35</v>
      </c>
      <c r="H111" s="8">
        <v>89842.23000000001</v>
      </c>
      <c r="I111" s="8" t="s">
        <v>322</v>
      </c>
      <c r="J111" s="20" t="s">
        <v>323</v>
      </c>
      <c r="K111" s="20" t="s">
        <v>348</v>
      </c>
      <c r="L111" s="8" t="s">
        <v>325</v>
      </c>
    </row>
    <row r="112" spans="1:12">
      <c r="A112" s="7">
        <v>89</v>
      </c>
      <c r="B112" s="18" t="s">
        <v>98</v>
      </c>
      <c r="C112" s="41">
        <v>7.2026920999999997E-5</v>
      </c>
      <c r="D112" s="8" t="s">
        <v>322</v>
      </c>
      <c r="E112" s="8">
        <v>312.30767044630295</v>
      </c>
      <c r="F112" s="8">
        <v>-312.30767044630295</v>
      </c>
      <c r="G112" s="8">
        <v>0</v>
      </c>
      <c r="H112" s="8">
        <v>0</v>
      </c>
      <c r="I112" s="8" t="s">
        <v>320</v>
      </c>
      <c r="J112" s="20" t="s">
        <v>321</v>
      </c>
      <c r="K112" s="20" t="s">
        <v>321</v>
      </c>
      <c r="L112" s="8" t="s">
        <v>321</v>
      </c>
    </row>
    <row r="113" spans="1:12">
      <c r="A113" s="7">
        <v>90</v>
      </c>
      <c r="B113" s="18" t="s">
        <v>99</v>
      </c>
      <c r="C113" s="41">
        <v>2.1503077359999998E-3</v>
      </c>
      <c r="D113" s="8" t="s">
        <v>320</v>
      </c>
      <c r="E113" s="8">
        <v>9323.7000000000007</v>
      </c>
      <c r="F113" s="8">
        <v>0</v>
      </c>
      <c r="G113" s="8">
        <v>0</v>
      </c>
      <c r="H113" s="8">
        <v>9323.7000000000007</v>
      </c>
      <c r="I113" s="8" t="s">
        <v>320</v>
      </c>
      <c r="J113" s="20" t="s">
        <v>321</v>
      </c>
      <c r="K113" s="20" t="s">
        <v>321</v>
      </c>
      <c r="L113" s="8" t="s">
        <v>321</v>
      </c>
    </row>
    <row r="114" spans="1:12">
      <c r="A114" s="7">
        <v>91</v>
      </c>
      <c r="B114" s="18" t="s">
        <v>100</v>
      </c>
      <c r="C114" s="41">
        <v>7.4672268399999999E-4</v>
      </c>
      <c r="D114" s="8" t="s">
        <v>320</v>
      </c>
      <c r="E114" s="8">
        <v>3237.78</v>
      </c>
      <c r="F114" s="8">
        <v>0</v>
      </c>
      <c r="G114" s="8">
        <v>0</v>
      </c>
      <c r="H114" s="8">
        <v>3237.78</v>
      </c>
      <c r="I114" s="8" t="s">
        <v>320</v>
      </c>
      <c r="J114" s="20" t="s">
        <v>321</v>
      </c>
      <c r="K114" s="20" t="s">
        <v>321</v>
      </c>
      <c r="L114" s="8" t="s">
        <v>321</v>
      </c>
    </row>
    <row r="115" spans="1:12">
      <c r="A115" s="7">
        <v>92</v>
      </c>
      <c r="B115" s="18" t="s">
        <v>101</v>
      </c>
      <c r="C115" s="41">
        <v>2.0983361100000001E-4</v>
      </c>
      <c r="D115" s="8" t="s">
        <v>320</v>
      </c>
      <c r="E115" s="8">
        <v>909.84</v>
      </c>
      <c r="F115" s="8">
        <v>0</v>
      </c>
      <c r="G115" s="8">
        <v>0</v>
      </c>
      <c r="H115" s="8">
        <v>909.84</v>
      </c>
      <c r="I115" s="8" t="s">
        <v>320</v>
      </c>
      <c r="J115" s="20" t="s">
        <v>321</v>
      </c>
      <c r="K115" s="20" t="s">
        <v>321</v>
      </c>
      <c r="L115" s="8" t="s">
        <v>321</v>
      </c>
    </row>
    <row r="116" spans="1:12">
      <c r="A116" s="7">
        <v>93</v>
      </c>
      <c r="B116" s="18" t="s">
        <v>102</v>
      </c>
      <c r="C116" s="41">
        <v>1.1276185000000001E-4</v>
      </c>
      <c r="D116" s="8" t="s">
        <v>320</v>
      </c>
      <c r="E116" s="8">
        <v>488.93</v>
      </c>
      <c r="F116" s="8">
        <v>0</v>
      </c>
      <c r="G116" s="8">
        <v>0</v>
      </c>
      <c r="H116" s="8">
        <v>488.93</v>
      </c>
      <c r="I116" s="8" t="s">
        <v>320</v>
      </c>
      <c r="J116" s="20" t="s">
        <v>321</v>
      </c>
      <c r="K116" s="20" t="s">
        <v>321</v>
      </c>
      <c r="L116" s="8" t="s">
        <v>321</v>
      </c>
    </row>
    <row r="117" spans="1:12">
      <c r="A117" s="7">
        <v>94</v>
      </c>
      <c r="B117" s="18" t="s">
        <v>103</v>
      </c>
      <c r="C117" s="41">
        <v>3.4772891399999998E-4</v>
      </c>
      <c r="D117" s="8" t="s">
        <v>320</v>
      </c>
      <c r="E117" s="8">
        <v>1507.75</v>
      </c>
      <c r="F117" s="8">
        <v>0</v>
      </c>
      <c r="G117" s="8">
        <v>0</v>
      </c>
      <c r="H117" s="8">
        <v>1507.75</v>
      </c>
      <c r="I117" s="8" t="s">
        <v>320</v>
      </c>
      <c r="J117" s="20" t="s">
        <v>321</v>
      </c>
      <c r="K117" s="20" t="s">
        <v>321</v>
      </c>
      <c r="L117" s="8" t="s">
        <v>321</v>
      </c>
    </row>
    <row r="118" spans="1:12">
      <c r="A118" s="7">
        <v>95</v>
      </c>
      <c r="B118" s="18" t="s">
        <v>104</v>
      </c>
      <c r="C118" s="41">
        <v>3.7568289000000001E-5</v>
      </c>
      <c r="D118" s="8" t="s">
        <v>322</v>
      </c>
      <c r="E118" s="8">
        <v>162.89554873855388</v>
      </c>
      <c r="F118" s="8">
        <v>-162.89554873855388</v>
      </c>
      <c r="G118" s="8">
        <v>0</v>
      </c>
      <c r="H118" s="8">
        <v>0</v>
      </c>
      <c r="I118" s="8" t="s">
        <v>320</v>
      </c>
      <c r="J118" s="20" t="s">
        <v>321</v>
      </c>
      <c r="K118" s="20" t="s">
        <v>321</v>
      </c>
      <c r="L118" s="8" t="s">
        <v>321</v>
      </c>
    </row>
    <row r="119" spans="1:12">
      <c r="A119" s="7">
        <v>96</v>
      </c>
      <c r="B119" s="18" t="s">
        <v>105</v>
      </c>
      <c r="C119" s="41">
        <v>1.3440310108E-2</v>
      </c>
      <c r="D119" s="8" t="s">
        <v>320</v>
      </c>
      <c r="E119" s="8">
        <v>58276.99</v>
      </c>
      <c r="F119" s="8">
        <v>0</v>
      </c>
      <c r="G119" s="8">
        <v>0</v>
      </c>
      <c r="H119" s="8">
        <v>58276.99</v>
      </c>
      <c r="I119" s="8" t="s">
        <v>322</v>
      </c>
      <c r="J119" s="20" t="s">
        <v>323</v>
      </c>
      <c r="K119" s="20" t="s">
        <v>349</v>
      </c>
      <c r="L119" s="8" t="s">
        <v>325</v>
      </c>
    </row>
    <row r="120" spans="1:12">
      <c r="A120" s="7">
        <v>97</v>
      </c>
      <c r="B120" s="18" t="s">
        <v>106</v>
      </c>
      <c r="C120" s="41">
        <v>9.2338019799999994E-3</v>
      </c>
      <c r="D120" s="8" t="s">
        <v>320</v>
      </c>
      <c r="E120" s="8">
        <v>40037.629999999997</v>
      </c>
      <c r="F120" s="8">
        <v>0</v>
      </c>
      <c r="G120" s="8">
        <v>0</v>
      </c>
      <c r="H120" s="8">
        <v>40037.629999999997</v>
      </c>
      <c r="I120" s="8" t="s">
        <v>322</v>
      </c>
      <c r="J120" s="20" t="s">
        <v>323</v>
      </c>
      <c r="K120" s="20" t="s">
        <v>350</v>
      </c>
      <c r="L120" s="8" t="s">
        <v>325</v>
      </c>
    </row>
    <row r="121" spans="1:12">
      <c r="A121" s="7">
        <v>98</v>
      </c>
      <c r="B121" s="18" t="s">
        <v>107</v>
      </c>
      <c r="C121" s="41">
        <v>2.7801574300000001E-4</v>
      </c>
      <c r="D121" s="8" t="s">
        <v>320</v>
      </c>
      <c r="E121" s="8">
        <v>1205.47</v>
      </c>
      <c r="F121" s="8">
        <v>0</v>
      </c>
      <c r="G121" s="8">
        <v>0</v>
      </c>
      <c r="H121" s="8">
        <v>1205.47</v>
      </c>
      <c r="I121" s="8" t="s">
        <v>320</v>
      </c>
      <c r="J121" s="20" t="s">
        <v>321</v>
      </c>
      <c r="K121" s="20" t="s">
        <v>321</v>
      </c>
      <c r="L121" s="8" t="s">
        <v>321</v>
      </c>
    </row>
    <row r="122" spans="1:12">
      <c r="A122" s="7">
        <v>99</v>
      </c>
      <c r="B122" s="18" t="s">
        <v>108</v>
      </c>
      <c r="C122" s="41">
        <v>3.5251722030000001E-3</v>
      </c>
      <c r="D122" s="8" t="s">
        <v>320</v>
      </c>
      <c r="E122" s="8">
        <v>15285.09</v>
      </c>
      <c r="F122" s="8">
        <v>0</v>
      </c>
      <c r="G122" s="8">
        <v>0</v>
      </c>
      <c r="H122" s="8">
        <v>15285.09</v>
      </c>
      <c r="I122" s="8" t="s">
        <v>322</v>
      </c>
      <c r="J122" s="20" t="s">
        <v>323</v>
      </c>
      <c r="K122" s="20" t="s">
        <v>351</v>
      </c>
      <c r="L122" s="8" t="s">
        <v>325</v>
      </c>
    </row>
    <row r="123" spans="1:12">
      <c r="A123" s="7">
        <v>100</v>
      </c>
      <c r="B123" s="18" t="s">
        <v>109</v>
      </c>
      <c r="C123" s="41">
        <v>3.2169530500000002E-4</v>
      </c>
      <c r="D123" s="8" t="s">
        <v>320</v>
      </c>
      <c r="E123" s="8">
        <v>1394.87</v>
      </c>
      <c r="F123" s="8">
        <v>0</v>
      </c>
      <c r="G123" s="8">
        <v>0</v>
      </c>
      <c r="H123" s="8">
        <v>1394.87</v>
      </c>
      <c r="I123" s="8" t="s">
        <v>320</v>
      </c>
      <c r="J123" s="20" t="s">
        <v>321</v>
      </c>
      <c r="K123" s="20" t="s">
        <v>321</v>
      </c>
      <c r="L123" s="8" t="s">
        <v>321</v>
      </c>
    </row>
    <row r="124" spans="1:12">
      <c r="A124" s="7">
        <v>101</v>
      </c>
      <c r="B124" s="18" t="s">
        <v>110</v>
      </c>
      <c r="C124" s="41">
        <v>2.1422289099999999E-4</v>
      </c>
      <c r="D124" s="8" t="s">
        <v>320</v>
      </c>
      <c r="E124" s="8">
        <v>928.87</v>
      </c>
      <c r="F124" s="8">
        <v>0</v>
      </c>
      <c r="G124" s="8">
        <v>0</v>
      </c>
      <c r="H124" s="8">
        <v>928.87</v>
      </c>
      <c r="I124" s="8" t="s">
        <v>320</v>
      </c>
      <c r="J124" s="20" t="s">
        <v>321</v>
      </c>
      <c r="K124" s="20" t="s">
        <v>321</v>
      </c>
      <c r="L124" s="8" t="s">
        <v>321</v>
      </c>
    </row>
    <row r="125" spans="1:12">
      <c r="A125" s="7">
        <v>102</v>
      </c>
      <c r="B125" s="18" t="s">
        <v>111</v>
      </c>
      <c r="C125" s="41">
        <v>2.8311153900000002E-4</v>
      </c>
      <c r="D125" s="8" t="s">
        <v>320</v>
      </c>
      <c r="E125" s="8">
        <v>1227.57</v>
      </c>
      <c r="F125" s="8">
        <v>0</v>
      </c>
      <c r="G125" s="8">
        <v>0</v>
      </c>
      <c r="H125" s="8">
        <v>1227.57</v>
      </c>
      <c r="I125" s="8" t="s">
        <v>320</v>
      </c>
      <c r="J125" s="20" t="s">
        <v>321</v>
      </c>
      <c r="K125" s="20" t="s">
        <v>321</v>
      </c>
      <c r="L125" s="8" t="s">
        <v>321</v>
      </c>
    </row>
    <row r="126" spans="1:12">
      <c r="A126" s="7">
        <v>103</v>
      </c>
      <c r="B126" s="18" t="s">
        <v>112</v>
      </c>
      <c r="C126" s="41">
        <v>2.0174925100000001E-4</v>
      </c>
      <c r="D126" s="8" t="s">
        <v>320</v>
      </c>
      <c r="E126" s="8">
        <v>874.78</v>
      </c>
      <c r="F126" s="8">
        <v>0</v>
      </c>
      <c r="G126" s="8">
        <v>0</v>
      </c>
      <c r="H126" s="8">
        <v>874.78</v>
      </c>
      <c r="I126" s="8" t="s">
        <v>320</v>
      </c>
      <c r="J126" s="20" t="s">
        <v>321</v>
      </c>
      <c r="K126" s="20" t="s">
        <v>321</v>
      </c>
      <c r="L126" s="8" t="s">
        <v>321</v>
      </c>
    </row>
    <row r="127" spans="1:12">
      <c r="A127" s="7">
        <v>104</v>
      </c>
      <c r="B127" s="18" t="s">
        <v>113</v>
      </c>
      <c r="C127" s="41">
        <v>3.3930320799999998E-4</v>
      </c>
      <c r="D127" s="8" t="s">
        <v>320</v>
      </c>
      <c r="E127" s="8">
        <v>1471.21</v>
      </c>
      <c r="F127" s="8">
        <v>0</v>
      </c>
      <c r="G127" s="8">
        <v>0</v>
      </c>
      <c r="H127" s="8">
        <v>1471.21</v>
      </c>
      <c r="I127" s="8" t="s">
        <v>320</v>
      </c>
      <c r="J127" s="20" t="s">
        <v>321</v>
      </c>
      <c r="K127" s="20" t="s">
        <v>321</v>
      </c>
      <c r="L127" s="8" t="s">
        <v>321</v>
      </c>
    </row>
    <row r="128" spans="1:12">
      <c r="A128" s="7">
        <v>105</v>
      </c>
      <c r="B128" s="18" t="s">
        <v>114</v>
      </c>
      <c r="C128" s="41">
        <v>1.0823453979999999E-3</v>
      </c>
      <c r="D128" s="8" t="s">
        <v>320</v>
      </c>
      <c r="E128" s="8">
        <v>4693.03</v>
      </c>
      <c r="F128" s="8">
        <v>0</v>
      </c>
      <c r="G128" s="8">
        <v>0</v>
      </c>
      <c r="H128" s="8">
        <v>4693.03</v>
      </c>
      <c r="I128" s="8" t="s">
        <v>320</v>
      </c>
      <c r="J128" s="20" t="s">
        <v>321</v>
      </c>
      <c r="K128" s="20" t="s">
        <v>321</v>
      </c>
      <c r="L128" s="8" t="s">
        <v>321</v>
      </c>
    </row>
    <row r="129" spans="1:12">
      <c r="A129" s="7">
        <v>106</v>
      </c>
      <c r="B129" s="18" t="s">
        <v>115</v>
      </c>
      <c r="C129" s="41">
        <v>3.0210647500000001E-4</v>
      </c>
      <c r="D129" s="8" t="s">
        <v>320</v>
      </c>
      <c r="E129" s="8">
        <v>1309.93</v>
      </c>
      <c r="F129" s="8">
        <v>0</v>
      </c>
      <c r="G129" s="8">
        <v>0</v>
      </c>
      <c r="H129" s="8">
        <v>1309.93</v>
      </c>
      <c r="I129" s="8" t="s">
        <v>320</v>
      </c>
      <c r="J129" s="20" t="s">
        <v>321</v>
      </c>
      <c r="K129" s="20" t="s">
        <v>321</v>
      </c>
      <c r="L129" s="8" t="s">
        <v>321</v>
      </c>
    </row>
    <row r="130" spans="1:12">
      <c r="A130" s="7">
        <v>107</v>
      </c>
      <c r="B130" s="18" t="s">
        <v>116</v>
      </c>
      <c r="C130" s="41">
        <v>1.2420493549999999E-3</v>
      </c>
      <c r="D130" s="8" t="s">
        <v>320</v>
      </c>
      <c r="E130" s="8">
        <v>5385.51</v>
      </c>
      <c r="F130" s="8">
        <v>0</v>
      </c>
      <c r="G130" s="8">
        <v>0</v>
      </c>
      <c r="H130" s="8">
        <v>5385.51</v>
      </c>
      <c r="I130" s="8" t="s">
        <v>322</v>
      </c>
      <c r="J130" s="20" t="s">
        <v>323</v>
      </c>
      <c r="K130" s="20" t="s">
        <v>427</v>
      </c>
      <c r="L130" s="8" t="s">
        <v>325</v>
      </c>
    </row>
    <row r="131" spans="1:12">
      <c r="A131" s="7">
        <v>108</v>
      </c>
      <c r="B131" s="18" t="s">
        <v>117</v>
      </c>
      <c r="C131" s="41">
        <v>2.9166460000000002E-6</v>
      </c>
      <c r="D131" s="8" t="s">
        <v>322</v>
      </c>
      <c r="E131" s="8">
        <v>12.646534172639809</v>
      </c>
      <c r="F131" s="8">
        <v>-12.646534172639809</v>
      </c>
      <c r="G131" s="8">
        <v>0</v>
      </c>
      <c r="H131" s="8">
        <v>0</v>
      </c>
      <c r="I131" s="8" t="s">
        <v>320</v>
      </c>
      <c r="J131" s="20" t="s">
        <v>321</v>
      </c>
      <c r="K131" s="20" t="s">
        <v>321</v>
      </c>
      <c r="L131" s="8" t="s">
        <v>321</v>
      </c>
    </row>
    <row r="132" spans="1:12">
      <c r="A132" s="7">
        <v>109</v>
      </c>
      <c r="B132" s="18" t="s">
        <v>118</v>
      </c>
      <c r="C132" s="41">
        <v>4.39995757E-4</v>
      </c>
      <c r="D132" s="8" t="s">
        <v>320</v>
      </c>
      <c r="E132" s="8">
        <v>1907.82</v>
      </c>
      <c r="F132" s="8">
        <v>0</v>
      </c>
      <c r="G132" s="8">
        <v>0</v>
      </c>
      <c r="H132" s="8">
        <v>1907.82</v>
      </c>
      <c r="I132" s="8" t="s">
        <v>320</v>
      </c>
      <c r="J132" s="20" t="s">
        <v>321</v>
      </c>
      <c r="K132" s="20" t="s">
        <v>321</v>
      </c>
      <c r="L132" s="8" t="s">
        <v>321</v>
      </c>
    </row>
    <row r="133" spans="1:12">
      <c r="A133" s="7">
        <v>110</v>
      </c>
      <c r="B133" s="18" t="s">
        <v>119</v>
      </c>
      <c r="C133" s="41">
        <v>1.7590962699999999E-4</v>
      </c>
      <c r="D133" s="8" t="s">
        <v>320</v>
      </c>
      <c r="E133" s="8">
        <v>762.74</v>
      </c>
      <c r="F133" s="8">
        <v>0</v>
      </c>
      <c r="G133" s="8">
        <v>0</v>
      </c>
      <c r="H133" s="8">
        <v>762.74</v>
      </c>
      <c r="I133" s="8" t="s">
        <v>320</v>
      </c>
      <c r="J133" s="20" t="s">
        <v>321</v>
      </c>
      <c r="K133" s="20" t="s">
        <v>321</v>
      </c>
      <c r="L133" s="8" t="s">
        <v>321</v>
      </c>
    </row>
    <row r="134" spans="1:12">
      <c r="A134" s="7">
        <v>111</v>
      </c>
      <c r="B134" s="18" t="s">
        <v>120</v>
      </c>
      <c r="C134" s="41">
        <v>2.3394227399999999E-4</v>
      </c>
      <c r="D134" s="8" t="s">
        <v>320</v>
      </c>
      <c r="E134" s="8">
        <v>1014.37</v>
      </c>
      <c r="F134" s="8">
        <v>0</v>
      </c>
      <c r="G134" s="8">
        <v>0</v>
      </c>
      <c r="H134" s="8">
        <v>1014.37</v>
      </c>
      <c r="I134" s="8" t="s">
        <v>320</v>
      </c>
      <c r="J134" s="20" t="s">
        <v>321</v>
      </c>
      <c r="K134" s="20" t="s">
        <v>321</v>
      </c>
      <c r="L134" s="8" t="s">
        <v>321</v>
      </c>
    </row>
    <row r="135" spans="1:12">
      <c r="A135" s="7">
        <v>112</v>
      </c>
      <c r="B135" s="18" t="s">
        <v>121</v>
      </c>
      <c r="C135" s="41">
        <v>4.1796783500000004E-3</v>
      </c>
      <c r="D135" s="8" t="s">
        <v>320</v>
      </c>
      <c r="E135" s="8">
        <v>18123.02</v>
      </c>
      <c r="F135" s="8">
        <v>0</v>
      </c>
      <c r="G135" s="8">
        <v>0</v>
      </c>
      <c r="H135" s="8">
        <v>18123.02</v>
      </c>
      <c r="I135" s="8" t="s">
        <v>322</v>
      </c>
      <c r="J135" s="20" t="s">
        <v>323</v>
      </c>
      <c r="K135" s="20" t="s">
        <v>352</v>
      </c>
      <c r="L135" s="8" t="s">
        <v>325</v>
      </c>
    </row>
    <row r="136" spans="1:12">
      <c r="A136" s="7">
        <v>113</v>
      </c>
      <c r="B136" s="18" t="s">
        <v>122</v>
      </c>
      <c r="C136" s="41">
        <v>1.7432722100000001E-4</v>
      </c>
      <c r="D136" s="8" t="s">
        <v>320</v>
      </c>
      <c r="E136" s="8">
        <v>755.88</v>
      </c>
      <c r="F136" s="8">
        <v>0</v>
      </c>
      <c r="G136" s="8">
        <v>0</v>
      </c>
      <c r="H136" s="8">
        <v>755.88</v>
      </c>
      <c r="I136" s="8" t="s">
        <v>320</v>
      </c>
      <c r="J136" s="20" t="s">
        <v>321</v>
      </c>
      <c r="K136" s="20" t="s">
        <v>321</v>
      </c>
      <c r="L136" s="8" t="s">
        <v>321</v>
      </c>
    </row>
    <row r="137" spans="1:12">
      <c r="A137" s="7">
        <v>114</v>
      </c>
      <c r="B137" s="18" t="s">
        <v>123</v>
      </c>
      <c r="C137" s="41">
        <v>9.8946865200000007E-4</v>
      </c>
      <c r="D137" s="8" t="s">
        <v>320</v>
      </c>
      <c r="E137" s="8">
        <v>4290.32</v>
      </c>
      <c r="F137" s="8">
        <v>0</v>
      </c>
      <c r="G137" s="8">
        <v>0</v>
      </c>
      <c r="H137" s="8">
        <v>4290.32</v>
      </c>
      <c r="I137" s="8" t="s">
        <v>320</v>
      </c>
      <c r="J137" s="20" t="s">
        <v>321</v>
      </c>
      <c r="K137" s="20" t="s">
        <v>321</v>
      </c>
      <c r="L137" s="8" t="s">
        <v>321</v>
      </c>
    </row>
    <row r="138" spans="1:12">
      <c r="A138" s="7">
        <v>115</v>
      </c>
      <c r="B138" s="18" t="s">
        <v>124</v>
      </c>
      <c r="C138" s="41">
        <v>2.4496552000000001E-5</v>
      </c>
      <c r="D138" s="8" t="s">
        <v>322</v>
      </c>
      <c r="E138" s="8">
        <v>106.21668929991779</v>
      </c>
      <c r="F138" s="8">
        <v>-106.21668929991779</v>
      </c>
      <c r="G138" s="8">
        <v>0</v>
      </c>
      <c r="H138" s="8">
        <v>0</v>
      </c>
      <c r="I138" s="8" t="s">
        <v>320</v>
      </c>
      <c r="J138" s="20" t="s">
        <v>321</v>
      </c>
      <c r="K138" s="20" t="s">
        <v>321</v>
      </c>
      <c r="L138" s="8" t="s">
        <v>321</v>
      </c>
    </row>
    <row r="139" spans="1:12">
      <c r="A139" s="7">
        <v>116</v>
      </c>
      <c r="B139" s="18" t="s">
        <v>125</v>
      </c>
      <c r="C139" s="41">
        <v>2.4927201570000002E-3</v>
      </c>
      <c r="D139" s="8" t="s">
        <v>320</v>
      </c>
      <c r="E139" s="8">
        <v>10808.4</v>
      </c>
      <c r="F139" s="8">
        <v>0</v>
      </c>
      <c r="G139" s="8">
        <v>0</v>
      </c>
      <c r="H139" s="8">
        <v>10808.4</v>
      </c>
      <c r="I139" s="8" t="s">
        <v>322</v>
      </c>
      <c r="J139" s="20" t="s">
        <v>323</v>
      </c>
      <c r="K139" s="20" t="s">
        <v>353</v>
      </c>
      <c r="L139" s="8" t="s">
        <v>325</v>
      </c>
    </row>
    <row r="140" spans="1:12">
      <c r="A140" s="7">
        <v>117</v>
      </c>
      <c r="B140" s="18" t="s">
        <v>126</v>
      </c>
      <c r="C140" s="41">
        <v>4.04726923E-4</v>
      </c>
      <c r="D140" s="8" t="s">
        <v>320</v>
      </c>
      <c r="E140" s="8">
        <v>1754.89</v>
      </c>
      <c r="F140" s="8">
        <v>0</v>
      </c>
      <c r="G140" s="8">
        <v>0</v>
      </c>
      <c r="H140" s="8">
        <v>1754.89</v>
      </c>
      <c r="I140" s="8" t="s">
        <v>322</v>
      </c>
      <c r="J140" s="20" t="s">
        <v>323</v>
      </c>
      <c r="K140" s="20" t="s">
        <v>335</v>
      </c>
      <c r="L140" s="8" t="s">
        <v>325</v>
      </c>
    </row>
    <row r="141" spans="1:12">
      <c r="A141" s="7">
        <v>118</v>
      </c>
      <c r="B141" s="18" t="s">
        <v>127</v>
      </c>
      <c r="C141" s="41">
        <v>1.750661517E-3</v>
      </c>
      <c r="D141" s="8" t="s">
        <v>320</v>
      </c>
      <c r="E141" s="8">
        <v>7590.84</v>
      </c>
      <c r="F141" s="8">
        <v>0</v>
      </c>
      <c r="G141" s="8">
        <v>0</v>
      </c>
      <c r="H141" s="8">
        <v>7590.84</v>
      </c>
      <c r="I141" s="8" t="s">
        <v>320</v>
      </c>
      <c r="J141" s="20" t="s">
        <v>321</v>
      </c>
      <c r="K141" s="20" t="s">
        <v>321</v>
      </c>
      <c r="L141" s="8" t="s">
        <v>321</v>
      </c>
    </row>
    <row r="142" spans="1:12">
      <c r="A142" s="7">
        <v>119</v>
      </c>
      <c r="B142" s="18" t="s">
        <v>128</v>
      </c>
      <c r="C142" s="41">
        <v>4.93200938E-4</v>
      </c>
      <c r="D142" s="8" t="s">
        <v>320</v>
      </c>
      <c r="E142" s="8">
        <v>2138.5100000000002</v>
      </c>
      <c r="F142" s="8">
        <v>0</v>
      </c>
      <c r="G142" s="8">
        <v>0</v>
      </c>
      <c r="H142" s="8">
        <v>2138.5100000000002</v>
      </c>
      <c r="I142" s="8" t="s">
        <v>320</v>
      </c>
      <c r="J142" s="20" t="s">
        <v>321</v>
      </c>
      <c r="K142" s="20" t="s">
        <v>321</v>
      </c>
      <c r="L142" s="8" t="s">
        <v>321</v>
      </c>
    </row>
    <row r="143" spans="1:12">
      <c r="A143" s="7">
        <v>120</v>
      </c>
      <c r="B143" s="18" t="s">
        <v>129</v>
      </c>
      <c r="C143" s="41">
        <v>2.391080743E-2</v>
      </c>
      <c r="D143" s="8" t="s">
        <v>320</v>
      </c>
      <c r="E143" s="8">
        <v>103676.91</v>
      </c>
      <c r="F143" s="8">
        <v>0</v>
      </c>
      <c r="G143" s="8">
        <v>0</v>
      </c>
      <c r="H143" s="8">
        <v>103676.91</v>
      </c>
      <c r="I143" s="8" t="s">
        <v>322</v>
      </c>
      <c r="J143" s="20" t="s">
        <v>323</v>
      </c>
      <c r="K143" s="20" t="s">
        <v>354</v>
      </c>
      <c r="L143" s="8" t="s">
        <v>325</v>
      </c>
    </row>
    <row r="144" spans="1:12">
      <c r="A144" s="7">
        <v>121</v>
      </c>
      <c r="B144" s="18" t="s">
        <v>130</v>
      </c>
      <c r="C144" s="41">
        <v>9.9756728499999993E-4</v>
      </c>
      <c r="D144" s="8" t="s">
        <v>320</v>
      </c>
      <c r="E144" s="8">
        <v>4325.4399999999996</v>
      </c>
      <c r="F144" s="8">
        <v>0</v>
      </c>
      <c r="G144" s="8">
        <v>0</v>
      </c>
      <c r="H144" s="8">
        <v>4325.4399999999996</v>
      </c>
      <c r="I144" s="8" t="s">
        <v>320</v>
      </c>
      <c r="J144" s="20" t="s">
        <v>321</v>
      </c>
      <c r="K144" s="20" t="s">
        <v>321</v>
      </c>
      <c r="L144" s="8" t="s">
        <v>321</v>
      </c>
    </row>
    <row r="145" spans="1:12">
      <c r="A145" s="7">
        <v>122</v>
      </c>
      <c r="B145" s="18" t="s">
        <v>131</v>
      </c>
      <c r="C145" s="41">
        <v>2.6846285500000002E-4</v>
      </c>
      <c r="D145" s="8" t="s">
        <v>320</v>
      </c>
      <c r="E145" s="8">
        <v>1164.05</v>
      </c>
      <c r="F145" s="8">
        <v>0</v>
      </c>
      <c r="G145" s="8">
        <v>0</v>
      </c>
      <c r="H145" s="8">
        <v>1164.05</v>
      </c>
      <c r="I145" s="8" t="s">
        <v>320</v>
      </c>
      <c r="J145" s="20" t="s">
        <v>321</v>
      </c>
      <c r="K145" s="20" t="s">
        <v>321</v>
      </c>
      <c r="L145" s="8" t="s">
        <v>321</v>
      </c>
    </row>
    <row r="146" spans="1:12">
      <c r="A146" s="7">
        <v>123</v>
      </c>
      <c r="B146" s="18" t="s">
        <v>132</v>
      </c>
      <c r="C146" s="41">
        <v>5.4943125129999996E-3</v>
      </c>
      <c r="D146" s="8" t="s">
        <v>320</v>
      </c>
      <c r="E146" s="8">
        <v>23823.26</v>
      </c>
      <c r="F146" s="8">
        <v>0</v>
      </c>
      <c r="G146" s="8">
        <v>0</v>
      </c>
      <c r="H146" s="8">
        <v>23823.26</v>
      </c>
      <c r="I146" s="8" t="s">
        <v>322</v>
      </c>
      <c r="J146" s="20" t="s">
        <v>323</v>
      </c>
      <c r="K146" s="20" t="s">
        <v>355</v>
      </c>
      <c r="L146" s="8" t="s">
        <v>325</v>
      </c>
    </row>
    <row r="147" spans="1:12">
      <c r="A147" s="7">
        <v>124</v>
      </c>
      <c r="B147" s="18" t="s">
        <v>133</v>
      </c>
      <c r="C147" s="41">
        <v>3.5979730059999999E-3</v>
      </c>
      <c r="D147" s="8" t="s">
        <v>320</v>
      </c>
      <c r="E147" s="8">
        <v>15600.76</v>
      </c>
      <c r="F147" s="8">
        <v>0</v>
      </c>
      <c r="G147" s="8">
        <v>0</v>
      </c>
      <c r="H147" s="8">
        <v>15600.76</v>
      </c>
      <c r="I147" s="8" t="s">
        <v>322</v>
      </c>
      <c r="J147" s="20" t="s">
        <v>323</v>
      </c>
      <c r="K147" s="20" t="s">
        <v>356</v>
      </c>
      <c r="L147" s="8" t="s">
        <v>325</v>
      </c>
    </row>
    <row r="148" spans="1:12">
      <c r="A148" s="7">
        <v>125</v>
      </c>
      <c r="B148" s="18" t="s">
        <v>134</v>
      </c>
      <c r="C148" s="41">
        <v>1.234778975E-3</v>
      </c>
      <c r="D148" s="8" t="s">
        <v>320</v>
      </c>
      <c r="E148" s="8">
        <v>5353.98</v>
      </c>
      <c r="F148" s="8">
        <v>0</v>
      </c>
      <c r="G148" s="8">
        <v>0</v>
      </c>
      <c r="H148" s="8">
        <v>5353.98</v>
      </c>
      <c r="I148" s="8" t="s">
        <v>322</v>
      </c>
      <c r="J148" s="20" t="s">
        <v>323</v>
      </c>
      <c r="K148" s="20" t="s">
        <v>357</v>
      </c>
      <c r="L148" s="8" t="s">
        <v>325</v>
      </c>
    </row>
    <row r="149" spans="1:12">
      <c r="A149" s="7">
        <v>126</v>
      </c>
      <c r="B149" s="18" t="s">
        <v>135</v>
      </c>
      <c r="C149" s="41">
        <v>1.0289043E-4</v>
      </c>
      <c r="D149" s="8" t="s">
        <v>320</v>
      </c>
      <c r="E149" s="8">
        <v>446.13</v>
      </c>
      <c r="F149" s="8">
        <v>0</v>
      </c>
      <c r="G149" s="8">
        <v>0</v>
      </c>
      <c r="H149" s="8">
        <v>446.13</v>
      </c>
      <c r="I149" s="8" t="s">
        <v>322</v>
      </c>
      <c r="J149" s="20" t="s">
        <v>323</v>
      </c>
      <c r="K149" s="20" t="s">
        <v>358</v>
      </c>
      <c r="L149" s="8" t="s">
        <v>325</v>
      </c>
    </row>
    <row r="150" spans="1:12">
      <c r="A150" s="7">
        <v>127</v>
      </c>
      <c r="B150" s="18" t="s">
        <v>136</v>
      </c>
      <c r="C150" s="41">
        <v>6.406629239E-3</v>
      </c>
      <c r="D150" s="8" t="s">
        <v>320</v>
      </c>
      <c r="E150" s="8">
        <v>27779.05</v>
      </c>
      <c r="F150" s="8">
        <v>0</v>
      </c>
      <c r="G150" s="8">
        <v>0</v>
      </c>
      <c r="H150" s="8">
        <v>27779.05</v>
      </c>
      <c r="I150" s="8" t="s">
        <v>322</v>
      </c>
      <c r="J150" s="20" t="s">
        <v>323</v>
      </c>
      <c r="K150" s="20" t="s">
        <v>359</v>
      </c>
      <c r="L150" s="8" t="s">
        <v>325</v>
      </c>
    </row>
    <row r="151" spans="1:12">
      <c r="A151" s="7">
        <v>128</v>
      </c>
      <c r="B151" s="18" t="s">
        <v>137</v>
      </c>
      <c r="C151" s="41">
        <v>1.9759611309999999E-3</v>
      </c>
      <c r="D151" s="8" t="s">
        <v>320</v>
      </c>
      <c r="E151" s="8">
        <v>8567.74</v>
      </c>
      <c r="F151" s="8">
        <v>0</v>
      </c>
      <c r="G151" s="8">
        <v>0</v>
      </c>
      <c r="H151" s="8">
        <v>8567.74</v>
      </c>
      <c r="I151" s="8" t="s">
        <v>322</v>
      </c>
      <c r="J151" s="20" t="s">
        <v>323</v>
      </c>
      <c r="K151" s="20" t="s">
        <v>360</v>
      </c>
      <c r="L151" s="8" t="s">
        <v>325</v>
      </c>
    </row>
    <row r="152" spans="1:12">
      <c r="A152" s="7">
        <v>129</v>
      </c>
      <c r="B152" s="18" t="s">
        <v>138</v>
      </c>
      <c r="C152" s="41">
        <v>6.486601285E-3</v>
      </c>
      <c r="D152" s="8" t="s">
        <v>320</v>
      </c>
      <c r="E152" s="8">
        <v>28125.81</v>
      </c>
      <c r="F152" s="8">
        <v>0</v>
      </c>
      <c r="G152" s="8">
        <v>0</v>
      </c>
      <c r="H152" s="8">
        <v>28125.81</v>
      </c>
      <c r="I152" s="8" t="s">
        <v>320</v>
      </c>
      <c r="J152" s="20" t="s">
        <v>321</v>
      </c>
      <c r="K152" s="20" t="s">
        <v>321</v>
      </c>
      <c r="L152" s="8" t="s">
        <v>321</v>
      </c>
    </row>
    <row r="153" spans="1:12">
      <c r="A153" s="7">
        <v>130</v>
      </c>
      <c r="B153" s="18" t="s">
        <v>139</v>
      </c>
      <c r="C153" s="41">
        <v>3.1086096499999998E-4</v>
      </c>
      <c r="D153" s="8" t="s">
        <v>320</v>
      </c>
      <c r="E153" s="8">
        <v>1347.89</v>
      </c>
      <c r="F153" s="8">
        <v>0</v>
      </c>
      <c r="G153" s="8">
        <v>0</v>
      </c>
      <c r="H153" s="8">
        <v>1347.89</v>
      </c>
      <c r="I153" s="8" t="s">
        <v>320</v>
      </c>
      <c r="J153" s="20" t="s">
        <v>321</v>
      </c>
      <c r="K153" s="20" t="s">
        <v>321</v>
      </c>
      <c r="L153" s="8" t="s">
        <v>321</v>
      </c>
    </row>
    <row r="154" spans="1:12">
      <c r="A154" s="7">
        <v>131</v>
      </c>
      <c r="B154" s="18" t="s">
        <v>140</v>
      </c>
      <c r="C154" s="41">
        <v>2.2630631960000001E-3</v>
      </c>
      <c r="D154" s="8" t="s">
        <v>320</v>
      </c>
      <c r="E154" s="8">
        <v>9812.61</v>
      </c>
      <c r="F154" s="8">
        <v>0</v>
      </c>
      <c r="G154" s="8">
        <v>0</v>
      </c>
      <c r="H154" s="8">
        <v>9812.61</v>
      </c>
      <c r="I154" s="8" t="s">
        <v>320</v>
      </c>
      <c r="J154" s="20" t="s">
        <v>321</v>
      </c>
      <c r="K154" s="20" t="s">
        <v>321</v>
      </c>
      <c r="L154" s="8" t="s">
        <v>321</v>
      </c>
    </row>
    <row r="155" spans="1:12">
      <c r="A155" s="7">
        <v>132</v>
      </c>
      <c r="B155" s="18" t="s">
        <v>141</v>
      </c>
      <c r="C155" s="41">
        <v>2.2227072398000002E-2</v>
      </c>
      <c r="D155" s="8" t="s">
        <v>320</v>
      </c>
      <c r="E155" s="8">
        <v>96376.26</v>
      </c>
      <c r="F155" s="8">
        <v>0</v>
      </c>
      <c r="G155" s="8">
        <v>0</v>
      </c>
      <c r="H155" s="8">
        <v>96376.26</v>
      </c>
      <c r="I155" s="8" t="s">
        <v>322</v>
      </c>
      <c r="J155" s="20" t="s">
        <v>323</v>
      </c>
      <c r="K155" s="20" t="s">
        <v>361</v>
      </c>
      <c r="L155" s="8" t="s">
        <v>325</v>
      </c>
    </row>
    <row r="156" spans="1:12">
      <c r="A156" s="7">
        <v>133</v>
      </c>
      <c r="B156" s="18" t="s">
        <v>142</v>
      </c>
      <c r="C156" s="41">
        <v>9.8379769200000007E-4</v>
      </c>
      <c r="D156" s="8" t="s">
        <v>320</v>
      </c>
      <c r="E156" s="8">
        <v>4265.7299999999996</v>
      </c>
      <c r="F156" s="8">
        <v>0</v>
      </c>
      <c r="G156" s="8">
        <v>0</v>
      </c>
      <c r="H156" s="8">
        <v>4265.7299999999996</v>
      </c>
      <c r="I156" s="8" t="s">
        <v>320</v>
      </c>
      <c r="J156" s="20" t="s">
        <v>321</v>
      </c>
      <c r="K156" s="20" t="s">
        <v>321</v>
      </c>
      <c r="L156" s="8" t="s">
        <v>321</v>
      </c>
    </row>
    <row r="157" spans="1:12">
      <c r="A157" s="7">
        <v>134</v>
      </c>
      <c r="B157" s="18" t="s">
        <v>143</v>
      </c>
      <c r="C157" s="41">
        <v>3.1145250536999999E-2</v>
      </c>
      <c r="D157" s="8" t="s">
        <v>320</v>
      </c>
      <c r="E157" s="8">
        <v>135045.35</v>
      </c>
      <c r="F157" s="8">
        <v>0</v>
      </c>
      <c r="G157" s="8">
        <v>372.04</v>
      </c>
      <c r="H157" s="8">
        <v>135417.39000000001</v>
      </c>
      <c r="I157" s="8" t="s">
        <v>322</v>
      </c>
      <c r="J157" s="20" t="s">
        <v>323</v>
      </c>
      <c r="K157" s="20" t="s">
        <v>362</v>
      </c>
      <c r="L157" s="8" t="s">
        <v>325</v>
      </c>
    </row>
    <row r="158" spans="1:12">
      <c r="A158" s="7">
        <v>135</v>
      </c>
      <c r="B158" s="18" t="s">
        <v>144</v>
      </c>
      <c r="C158" s="41">
        <v>8.5048985999999999E-4</v>
      </c>
      <c r="D158" s="8" t="s">
        <v>320</v>
      </c>
      <c r="E158" s="8">
        <v>3687.71</v>
      </c>
      <c r="F158" s="8">
        <v>0</v>
      </c>
      <c r="G158" s="8">
        <v>0</v>
      </c>
      <c r="H158" s="8">
        <v>3687.71</v>
      </c>
      <c r="I158" s="8" t="s">
        <v>320</v>
      </c>
      <c r="J158" s="20" t="s">
        <v>321</v>
      </c>
      <c r="K158" s="20" t="s">
        <v>321</v>
      </c>
      <c r="L158" s="8" t="s">
        <v>321</v>
      </c>
    </row>
    <row r="159" spans="1:12">
      <c r="A159" s="7">
        <v>136</v>
      </c>
      <c r="B159" s="18" t="s">
        <v>145</v>
      </c>
      <c r="C159" s="41">
        <v>4.043991E-5</v>
      </c>
      <c r="D159" s="8" t="s">
        <v>322</v>
      </c>
      <c r="E159" s="8">
        <v>175.34685517319491</v>
      </c>
      <c r="F159" s="8">
        <v>-175.34685517319491</v>
      </c>
      <c r="G159" s="8">
        <v>0</v>
      </c>
      <c r="H159" s="8">
        <v>0</v>
      </c>
      <c r="I159" s="8" t="s">
        <v>320</v>
      </c>
      <c r="J159" s="20" t="s">
        <v>321</v>
      </c>
      <c r="K159" s="20" t="s">
        <v>321</v>
      </c>
      <c r="L159" s="8" t="s">
        <v>321</v>
      </c>
    </row>
    <row r="160" spans="1:12">
      <c r="A160" s="7">
        <v>137</v>
      </c>
      <c r="B160" s="18" t="s">
        <v>146</v>
      </c>
      <c r="C160" s="41">
        <v>8.1575084800000004E-4</v>
      </c>
      <c r="D160" s="8" t="s">
        <v>320</v>
      </c>
      <c r="E160" s="8">
        <v>3537.08</v>
      </c>
      <c r="F160" s="8">
        <v>0</v>
      </c>
      <c r="G160" s="8">
        <v>0</v>
      </c>
      <c r="H160" s="8">
        <v>3537.08</v>
      </c>
      <c r="I160" s="8" t="s">
        <v>322</v>
      </c>
      <c r="J160" s="20" t="s">
        <v>323</v>
      </c>
      <c r="K160" s="20" t="s">
        <v>363</v>
      </c>
      <c r="L160" s="8" t="s">
        <v>325</v>
      </c>
    </row>
    <row r="161" spans="1:12">
      <c r="A161" s="7">
        <v>138</v>
      </c>
      <c r="B161" s="18" t="s">
        <v>147</v>
      </c>
      <c r="C161" s="41">
        <v>5.9449414359999996E-3</v>
      </c>
      <c r="D161" s="8" t="s">
        <v>320</v>
      </c>
      <c r="E161" s="8">
        <v>25777.18</v>
      </c>
      <c r="F161" s="8">
        <v>0</v>
      </c>
      <c r="G161" s="8">
        <v>0</v>
      </c>
      <c r="H161" s="8">
        <v>25777.18</v>
      </c>
      <c r="I161" s="8" t="s">
        <v>322</v>
      </c>
      <c r="J161" s="20" t="s">
        <v>323</v>
      </c>
      <c r="K161" s="20" t="s">
        <v>364</v>
      </c>
      <c r="L161" s="8" t="s">
        <v>325</v>
      </c>
    </row>
    <row r="162" spans="1:12">
      <c r="A162" s="7">
        <v>139</v>
      </c>
      <c r="B162" s="18" t="s">
        <v>148</v>
      </c>
      <c r="C162" s="41">
        <v>4.7307352989999999E-3</v>
      </c>
      <c r="D162" s="8" t="s">
        <v>320</v>
      </c>
      <c r="E162" s="8">
        <v>20512.400000000001</v>
      </c>
      <c r="F162" s="8">
        <v>0</v>
      </c>
      <c r="G162" s="8">
        <v>0</v>
      </c>
      <c r="H162" s="8">
        <v>20512.400000000001</v>
      </c>
      <c r="I162" s="8" t="s">
        <v>320</v>
      </c>
      <c r="J162" s="20" t="s">
        <v>321</v>
      </c>
      <c r="K162" s="20" t="s">
        <v>321</v>
      </c>
      <c r="L162" s="8" t="s">
        <v>321</v>
      </c>
    </row>
    <row r="163" spans="1:12">
      <c r="A163" s="7">
        <v>140</v>
      </c>
      <c r="B163" s="18" t="s">
        <v>149</v>
      </c>
      <c r="C163" s="41">
        <v>1.3858695E-3</v>
      </c>
      <c r="D163" s="8" t="s">
        <v>320</v>
      </c>
      <c r="E163" s="8">
        <v>6009.11</v>
      </c>
      <c r="F163" s="8">
        <v>0</v>
      </c>
      <c r="G163" s="8">
        <v>0</v>
      </c>
      <c r="H163" s="8">
        <v>6009.11</v>
      </c>
      <c r="I163" s="8" t="s">
        <v>322</v>
      </c>
      <c r="J163" s="20" t="s">
        <v>323</v>
      </c>
      <c r="K163" s="20" t="s">
        <v>365</v>
      </c>
      <c r="L163" s="8" t="s">
        <v>325</v>
      </c>
    </row>
    <row r="164" spans="1:12">
      <c r="A164" s="7">
        <v>141</v>
      </c>
      <c r="B164" s="18" t="s">
        <v>150</v>
      </c>
      <c r="C164" s="41">
        <v>8.8237929539999992E-3</v>
      </c>
      <c r="D164" s="8" t="s">
        <v>320</v>
      </c>
      <c r="E164" s="8">
        <v>38259.839999999997</v>
      </c>
      <c r="F164" s="8">
        <v>0</v>
      </c>
      <c r="G164" s="8">
        <v>0</v>
      </c>
      <c r="H164" s="8">
        <v>38259.839999999997</v>
      </c>
      <c r="I164" s="8" t="s">
        <v>322</v>
      </c>
      <c r="J164" s="20" t="s">
        <v>323</v>
      </c>
      <c r="K164" s="20" t="s">
        <v>366</v>
      </c>
      <c r="L164" s="8" t="s">
        <v>325</v>
      </c>
    </row>
    <row r="165" spans="1:12">
      <c r="A165" s="7">
        <v>142</v>
      </c>
      <c r="B165" s="18" t="s">
        <v>151</v>
      </c>
      <c r="C165" s="41">
        <v>6.6875918000000004E-5</v>
      </c>
      <c r="D165" s="8" t="s">
        <v>322</v>
      </c>
      <c r="E165" s="8">
        <v>289.97299717334829</v>
      </c>
      <c r="F165" s="8">
        <v>-289.97299717334829</v>
      </c>
      <c r="G165" s="8">
        <v>0</v>
      </c>
      <c r="H165" s="8">
        <v>0</v>
      </c>
      <c r="I165" s="8" t="s">
        <v>320</v>
      </c>
      <c r="J165" s="20" t="s">
        <v>321</v>
      </c>
      <c r="K165" s="20" t="s">
        <v>321</v>
      </c>
      <c r="L165" s="8" t="s">
        <v>321</v>
      </c>
    </row>
    <row r="166" spans="1:12">
      <c r="A166" s="7">
        <v>143</v>
      </c>
      <c r="B166" s="18" t="s">
        <v>152</v>
      </c>
      <c r="C166" s="41">
        <v>5.4332410000000002E-5</v>
      </c>
      <c r="D166" s="8" t="s">
        <v>322</v>
      </c>
      <c r="E166" s="8">
        <v>235.5845309121768</v>
      </c>
      <c r="F166" s="8">
        <v>-235.5845309121768</v>
      </c>
      <c r="G166" s="8">
        <v>0</v>
      </c>
      <c r="H166" s="8">
        <v>0</v>
      </c>
      <c r="I166" s="8" t="s">
        <v>320</v>
      </c>
      <c r="J166" s="20" t="s">
        <v>321</v>
      </c>
      <c r="K166" s="20" t="s">
        <v>321</v>
      </c>
      <c r="L166" s="8" t="s">
        <v>321</v>
      </c>
    </row>
    <row r="167" spans="1:12">
      <c r="A167" s="7">
        <v>144</v>
      </c>
      <c r="B167" s="18" t="s">
        <v>153</v>
      </c>
      <c r="C167" s="41">
        <v>1.06649534E-4</v>
      </c>
      <c r="D167" s="8" t="s">
        <v>320</v>
      </c>
      <c r="E167" s="8">
        <v>462.43</v>
      </c>
      <c r="F167" s="8">
        <v>0</v>
      </c>
      <c r="G167" s="8">
        <v>0</v>
      </c>
      <c r="H167" s="8">
        <v>462.43</v>
      </c>
      <c r="I167" s="8" t="s">
        <v>320</v>
      </c>
      <c r="J167" s="20" t="s">
        <v>321</v>
      </c>
      <c r="K167" s="20" t="s">
        <v>321</v>
      </c>
      <c r="L167" s="8" t="s">
        <v>321</v>
      </c>
    </row>
    <row r="168" spans="1:12">
      <c r="A168" s="7">
        <v>145</v>
      </c>
      <c r="B168" s="18" t="s">
        <v>154</v>
      </c>
      <c r="C168" s="41">
        <v>9.49381273E-4</v>
      </c>
      <c r="D168" s="8" t="s">
        <v>320</v>
      </c>
      <c r="E168" s="8">
        <v>4116.5</v>
      </c>
      <c r="F168" s="8">
        <v>0</v>
      </c>
      <c r="G168" s="8">
        <v>0</v>
      </c>
      <c r="H168" s="8">
        <v>4116.5</v>
      </c>
      <c r="I168" s="8" t="s">
        <v>320</v>
      </c>
      <c r="J168" s="20" t="s">
        <v>321</v>
      </c>
      <c r="K168" s="20" t="s">
        <v>321</v>
      </c>
      <c r="L168" s="8" t="s">
        <v>321</v>
      </c>
    </row>
    <row r="169" spans="1:12">
      <c r="A169" s="7">
        <v>146</v>
      </c>
      <c r="B169" s="18" t="s">
        <v>155</v>
      </c>
      <c r="C169" s="41">
        <v>1.4976536818E-2</v>
      </c>
      <c r="D169" s="8" t="s">
        <v>320</v>
      </c>
      <c r="E169" s="8">
        <v>64938.04</v>
      </c>
      <c r="F169" s="8">
        <v>0</v>
      </c>
      <c r="G169" s="8">
        <v>0</v>
      </c>
      <c r="H169" s="8">
        <v>64938.04</v>
      </c>
      <c r="I169" s="8" t="s">
        <v>322</v>
      </c>
      <c r="J169" s="20" t="s">
        <v>323</v>
      </c>
      <c r="K169" s="20" t="s">
        <v>367</v>
      </c>
      <c r="L169" s="8" t="s">
        <v>325</v>
      </c>
    </row>
    <row r="170" spans="1:12">
      <c r="A170" s="7">
        <v>147</v>
      </c>
      <c r="B170" s="18" t="s">
        <v>156</v>
      </c>
      <c r="C170" s="41">
        <v>4.4797409659999999E-3</v>
      </c>
      <c r="D170" s="8" t="s">
        <v>320</v>
      </c>
      <c r="E170" s="8">
        <v>19424.09</v>
      </c>
      <c r="F170" s="8">
        <v>0</v>
      </c>
      <c r="G170" s="8">
        <v>0</v>
      </c>
      <c r="H170" s="8">
        <v>19424.09</v>
      </c>
      <c r="I170" s="8" t="s">
        <v>322</v>
      </c>
      <c r="J170" s="20" t="s">
        <v>323</v>
      </c>
      <c r="K170" s="20" t="s">
        <v>335</v>
      </c>
      <c r="L170" s="8" t="s">
        <v>325</v>
      </c>
    </row>
    <row r="171" spans="1:12">
      <c r="A171" s="7">
        <v>148</v>
      </c>
      <c r="B171" s="18" t="s">
        <v>157</v>
      </c>
      <c r="C171" s="41">
        <v>7.1513735200000002E-4</v>
      </c>
      <c r="D171" s="8" t="s">
        <v>320</v>
      </c>
      <c r="E171" s="8">
        <v>3100.83</v>
      </c>
      <c r="F171" s="8">
        <v>0</v>
      </c>
      <c r="G171" s="8">
        <v>0</v>
      </c>
      <c r="H171" s="8">
        <v>3100.83</v>
      </c>
      <c r="I171" s="8" t="s">
        <v>322</v>
      </c>
      <c r="J171" s="20" t="s">
        <v>323</v>
      </c>
      <c r="K171" s="20" t="s">
        <v>368</v>
      </c>
      <c r="L171" s="8" t="s">
        <v>325</v>
      </c>
    </row>
    <row r="172" spans="1:12">
      <c r="A172" s="7">
        <v>149</v>
      </c>
      <c r="B172" s="18" t="s">
        <v>158</v>
      </c>
      <c r="C172" s="41">
        <v>3.6024340999999999E-5</v>
      </c>
      <c r="D172" s="8" t="s">
        <v>322</v>
      </c>
      <c r="E172" s="8">
        <v>156.20101291117581</v>
      </c>
      <c r="F172" s="8">
        <v>-156.20101291117581</v>
      </c>
      <c r="G172" s="8">
        <v>0</v>
      </c>
      <c r="H172" s="8">
        <v>0</v>
      </c>
      <c r="I172" s="8" t="s">
        <v>320</v>
      </c>
      <c r="J172" s="20" t="s">
        <v>321</v>
      </c>
      <c r="K172" s="20" t="s">
        <v>321</v>
      </c>
      <c r="L172" s="8" t="s">
        <v>321</v>
      </c>
    </row>
    <row r="173" spans="1:12">
      <c r="A173" s="7">
        <v>150</v>
      </c>
      <c r="B173" s="18" t="s">
        <v>159</v>
      </c>
      <c r="C173" s="41">
        <v>5.4349003299999997E-4</v>
      </c>
      <c r="D173" s="8" t="s">
        <v>320</v>
      </c>
      <c r="E173" s="8">
        <v>2356.56</v>
      </c>
      <c r="F173" s="8">
        <v>0</v>
      </c>
      <c r="G173" s="8">
        <v>0</v>
      </c>
      <c r="H173" s="8">
        <v>2356.56</v>
      </c>
      <c r="I173" s="8" t="s">
        <v>320</v>
      </c>
      <c r="J173" s="20" t="s">
        <v>321</v>
      </c>
      <c r="K173" s="20" t="s">
        <v>321</v>
      </c>
      <c r="L173" s="8" t="s">
        <v>321</v>
      </c>
    </row>
    <row r="174" spans="1:12">
      <c r="A174" s="7">
        <v>151</v>
      </c>
      <c r="B174" s="18" t="s">
        <v>160</v>
      </c>
      <c r="C174" s="41">
        <v>8.6511046551000004E-2</v>
      </c>
      <c r="D174" s="8" t="s">
        <v>320</v>
      </c>
      <c r="E174" s="8">
        <v>375110.63</v>
      </c>
      <c r="F174" s="8">
        <v>0</v>
      </c>
      <c r="G174" s="8">
        <v>0</v>
      </c>
      <c r="H174" s="8">
        <v>375110.63</v>
      </c>
      <c r="I174" s="8" t="s">
        <v>322</v>
      </c>
      <c r="J174" s="20" t="s">
        <v>323</v>
      </c>
      <c r="K174" s="20" t="s">
        <v>369</v>
      </c>
      <c r="L174" s="8" t="s">
        <v>325</v>
      </c>
    </row>
    <row r="175" spans="1:12">
      <c r="A175" s="7">
        <v>152</v>
      </c>
      <c r="B175" s="18" t="s">
        <v>161</v>
      </c>
      <c r="C175" s="41">
        <v>6.4650348899999998E-4</v>
      </c>
      <c r="D175" s="8" t="s">
        <v>320</v>
      </c>
      <c r="E175" s="8">
        <v>2803.23</v>
      </c>
      <c r="F175" s="8">
        <v>0</v>
      </c>
      <c r="G175" s="8">
        <v>0</v>
      </c>
      <c r="H175" s="8">
        <v>2803.23</v>
      </c>
      <c r="I175" s="8" t="s">
        <v>320</v>
      </c>
      <c r="J175" s="20" t="s">
        <v>321</v>
      </c>
      <c r="K175" s="20" t="s">
        <v>321</v>
      </c>
      <c r="L175" s="8" t="s">
        <v>321</v>
      </c>
    </row>
    <row r="176" spans="1:12">
      <c r="A176" s="7">
        <v>153</v>
      </c>
      <c r="B176" s="18" t="s">
        <v>162</v>
      </c>
      <c r="C176" s="41">
        <v>8.6236729899999995E-4</v>
      </c>
      <c r="D176" s="8" t="s">
        <v>320</v>
      </c>
      <c r="E176" s="8">
        <v>3739.21</v>
      </c>
      <c r="F176" s="8">
        <v>0</v>
      </c>
      <c r="G176" s="8">
        <v>0</v>
      </c>
      <c r="H176" s="8">
        <v>3739.21</v>
      </c>
      <c r="I176" s="8" t="s">
        <v>320</v>
      </c>
      <c r="J176" s="20" t="s">
        <v>321</v>
      </c>
      <c r="K176" s="20" t="s">
        <v>321</v>
      </c>
      <c r="L176" s="8" t="s">
        <v>321</v>
      </c>
    </row>
    <row r="177" spans="1:12">
      <c r="A177" s="7">
        <v>154</v>
      </c>
      <c r="B177" s="18" t="s">
        <v>163</v>
      </c>
      <c r="C177" s="41">
        <v>3.4954682540000001E-3</v>
      </c>
      <c r="D177" s="8" t="s">
        <v>320</v>
      </c>
      <c r="E177" s="8">
        <v>15156.3</v>
      </c>
      <c r="F177" s="8">
        <v>0</v>
      </c>
      <c r="G177" s="8">
        <v>0</v>
      </c>
      <c r="H177" s="8">
        <v>15156.3</v>
      </c>
      <c r="I177" s="8" t="s">
        <v>322</v>
      </c>
      <c r="J177" s="20" t="s">
        <v>323</v>
      </c>
      <c r="K177" s="20" t="s">
        <v>370</v>
      </c>
      <c r="L177" s="8" t="s">
        <v>325</v>
      </c>
    </row>
    <row r="178" spans="1:12">
      <c r="A178" s="7">
        <v>155</v>
      </c>
      <c r="B178" s="18" t="s">
        <v>164</v>
      </c>
      <c r="C178" s="41">
        <v>1.188263E-6</v>
      </c>
      <c r="D178" s="8" t="s">
        <v>322</v>
      </c>
      <c r="E178" s="8">
        <v>5.1522908970041259</v>
      </c>
      <c r="F178" s="8">
        <v>-5.1522908970041259</v>
      </c>
      <c r="G178" s="8">
        <v>0</v>
      </c>
      <c r="H178" s="8">
        <v>0</v>
      </c>
      <c r="I178" s="8" t="s">
        <v>320</v>
      </c>
      <c r="J178" s="20" t="s">
        <v>321</v>
      </c>
      <c r="K178" s="20" t="s">
        <v>321</v>
      </c>
      <c r="L178" s="8" t="s">
        <v>321</v>
      </c>
    </row>
    <row r="179" spans="1:12">
      <c r="A179" s="7">
        <v>156</v>
      </c>
      <c r="B179" s="18" t="s">
        <v>165</v>
      </c>
      <c r="C179" s="41">
        <v>1.8731634500000001E-4</v>
      </c>
      <c r="D179" s="8" t="s">
        <v>320</v>
      </c>
      <c r="E179" s="8">
        <v>812.2</v>
      </c>
      <c r="F179" s="8">
        <v>0</v>
      </c>
      <c r="G179" s="8">
        <v>0</v>
      </c>
      <c r="H179" s="8">
        <v>812.2</v>
      </c>
      <c r="I179" s="8" t="s">
        <v>320</v>
      </c>
      <c r="J179" s="20" t="s">
        <v>321</v>
      </c>
      <c r="K179" s="20" t="s">
        <v>321</v>
      </c>
      <c r="L179" s="8" t="s">
        <v>321</v>
      </c>
    </row>
    <row r="180" spans="1:12">
      <c r="A180" s="7">
        <v>157</v>
      </c>
      <c r="B180" s="18" t="s">
        <v>166</v>
      </c>
      <c r="C180" s="41">
        <v>6.0352741929999999E-3</v>
      </c>
      <c r="D180" s="8" t="s">
        <v>320</v>
      </c>
      <c r="E180" s="8">
        <v>26168.86</v>
      </c>
      <c r="F180" s="8">
        <v>0</v>
      </c>
      <c r="G180" s="8">
        <v>0</v>
      </c>
      <c r="H180" s="8">
        <v>26168.86</v>
      </c>
      <c r="I180" s="8" t="s">
        <v>322</v>
      </c>
      <c r="J180" s="20" t="s">
        <v>323</v>
      </c>
      <c r="K180" s="20" t="s">
        <v>371</v>
      </c>
      <c r="L180" s="8" t="s">
        <v>325</v>
      </c>
    </row>
    <row r="181" spans="1:12">
      <c r="A181" s="7">
        <v>158</v>
      </c>
      <c r="B181" s="18" t="s">
        <v>167</v>
      </c>
      <c r="C181" s="41">
        <v>2.785770312E-3</v>
      </c>
      <c r="D181" s="8" t="s">
        <v>320</v>
      </c>
      <c r="E181" s="8">
        <v>12079.06</v>
      </c>
      <c r="F181" s="8">
        <v>0</v>
      </c>
      <c r="G181" s="8">
        <v>0</v>
      </c>
      <c r="H181" s="8">
        <v>12079.06</v>
      </c>
      <c r="I181" s="8" t="s">
        <v>322</v>
      </c>
      <c r="J181" s="20" t="s">
        <v>323</v>
      </c>
      <c r="K181" s="20" t="s">
        <v>372</v>
      </c>
      <c r="L181" s="8" t="s">
        <v>325</v>
      </c>
    </row>
    <row r="182" spans="1:12">
      <c r="A182" s="7">
        <v>159</v>
      </c>
      <c r="B182" s="18" t="s">
        <v>168</v>
      </c>
      <c r="C182" s="41">
        <v>1.9846587479999999E-3</v>
      </c>
      <c r="D182" s="8" t="s">
        <v>320</v>
      </c>
      <c r="E182" s="8">
        <v>8605.4500000000007</v>
      </c>
      <c r="F182" s="8">
        <v>0</v>
      </c>
      <c r="G182" s="8">
        <v>0</v>
      </c>
      <c r="H182" s="8">
        <v>8605.4500000000007</v>
      </c>
      <c r="I182" s="8" t="s">
        <v>320</v>
      </c>
      <c r="J182" s="20" t="s">
        <v>321</v>
      </c>
      <c r="K182" s="20" t="s">
        <v>321</v>
      </c>
      <c r="L182" s="8" t="s">
        <v>321</v>
      </c>
    </row>
    <row r="183" spans="1:12">
      <c r="A183" s="7">
        <v>160</v>
      </c>
      <c r="B183" s="18" t="s">
        <v>169</v>
      </c>
      <c r="C183" s="41">
        <v>3.10542941E-4</v>
      </c>
      <c r="D183" s="8" t="s">
        <v>320</v>
      </c>
      <c r="E183" s="8">
        <v>1346.51</v>
      </c>
      <c r="F183" s="8">
        <v>0</v>
      </c>
      <c r="G183" s="8">
        <v>0</v>
      </c>
      <c r="H183" s="8">
        <v>1346.51</v>
      </c>
      <c r="I183" s="8" t="s">
        <v>320</v>
      </c>
      <c r="J183" s="20" t="s">
        <v>321</v>
      </c>
      <c r="K183" s="20" t="s">
        <v>321</v>
      </c>
      <c r="L183" s="8" t="s">
        <v>321</v>
      </c>
    </row>
    <row r="184" spans="1:12">
      <c r="A184" s="7">
        <v>161</v>
      </c>
      <c r="B184" s="18" t="s">
        <v>170</v>
      </c>
      <c r="C184" s="41">
        <v>9.4422835299999997E-4</v>
      </c>
      <c r="D184" s="8" t="s">
        <v>320</v>
      </c>
      <c r="E184" s="8">
        <v>4094.16</v>
      </c>
      <c r="F184" s="8">
        <v>0</v>
      </c>
      <c r="G184" s="8">
        <v>0</v>
      </c>
      <c r="H184" s="8">
        <v>4094.16</v>
      </c>
      <c r="I184" s="8" t="s">
        <v>320</v>
      </c>
      <c r="J184" s="20" t="s">
        <v>321</v>
      </c>
      <c r="K184" s="20" t="s">
        <v>321</v>
      </c>
      <c r="L184" s="8" t="s">
        <v>321</v>
      </c>
    </row>
    <row r="185" spans="1:12">
      <c r="A185" s="7">
        <v>162</v>
      </c>
      <c r="B185" s="18" t="s">
        <v>171</v>
      </c>
      <c r="C185" s="41">
        <v>4.2307814900000002E-4</v>
      </c>
      <c r="D185" s="8" t="s">
        <v>320</v>
      </c>
      <c r="E185" s="8">
        <v>1834.46</v>
      </c>
      <c r="F185" s="8">
        <v>0</v>
      </c>
      <c r="G185" s="8">
        <v>0</v>
      </c>
      <c r="H185" s="8">
        <v>1834.46</v>
      </c>
      <c r="I185" s="8" t="s">
        <v>320</v>
      </c>
      <c r="J185" s="20" t="s">
        <v>321</v>
      </c>
      <c r="K185" s="20" t="s">
        <v>321</v>
      </c>
      <c r="L185" s="8" t="s">
        <v>321</v>
      </c>
    </row>
    <row r="186" spans="1:12">
      <c r="A186" s="7">
        <v>163</v>
      </c>
      <c r="B186" s="18" t="s">
        <v>172</v>
      </c>
      <c r="C186" s="41">
        <v>1.8064208799999999E-3</v>
      </c>
      <c r="D186" s="8" t="s">
        <v>320</v>
      </c>
      <c r="E186" s="8">
        <v>7832.61</v>
      </c>
      <c r="F186" s="8">
        <v>0</v>
      </c>
      <c r="G186" s="8">
        <v>0</v>
      </c>
      <c r="H186" s="8">
        <v>7832.61</v>
      </c>
      <c r="I186" s="8" t="s">
        <v>320</v>
      </c>
      <c r="J186" s="20" t="s">
        <v>321</v>
      </c>
      <c r="K186" s="20" t="s">
        <v>321</v>
      </c>
      <c r="L186" s="8" t="s">
        <v>321</v>
      </c>
    </row>
    <row r="187" spans="1:12">
      <c r="A187" s="7">
        <v>164</v>
      </c>
      <c r="B187" s="18" t="s">
        <v>173</v>
      </c>
      <c r="C187" s="41">
        <v>3.2176018620000001E-3</v>
      </c>
      <c r="D187" s="8" t="s">
        <v>320</v>
      </c>
      <c r="E187" s="8">
        <v>13951.47</v>
      </c>
      <c r="F187" s="8">
        <v>0</v>
      </c>
      <c r="G187" s="8">
        <v>0</v>
      </c>
      <c r="H187" s="8">
        <v>13951.47</v>
      </c>
      <c r="I187" s="8" t="s">
        <v>320</v>
      </c>
      <c r="J187" s="20" t="s">
        <v>321</v>
      </c>
      <c r="K187" s="20" t="s">
        <v>321</v>
      </c>
      <c r="L187" s="8" t="s">
        <v>321</v>
      </c>
    </row>
    <row r="188" spans="1:12">
      <c r="A188" s="7">
        <v>165</v>
      </c>
      <c r="B188" s="18" t="s">
        <v>174</v>
      </c>
      <c r="C188" s="41">
        <v>3.8407488999999998E-5</v>
      </c>
      <c r="D188" s="8" t="s">
        <v>322</v>
      </c>
      <c r="E188" s="8">
        <v>166.53430759982098</v>
      </c>
      <c r="F188" s="8">
        <v>-166.53430759982098</v>
      </c>
      <c r="G188" s="8">
        <v>0</v>
      </c>
      <c r="H188" s="8">
        <v>0</v>
      </c>
      <c r="I188" s="8" t="s">
        <v>320</v>
      </c>
      <c r="J188" s="20" t="s">
        <v>321</v>
      </c>
      <c r="K188" s="20" t="s">
        <v>321</v>
      </c>
      <c r="L188" s="8" t="s">
        <v>321</v>
      </c>
    </row>
    <row r="189" spans="1:12">
      <c r="A189" s="7">
        <v>166</v>
      </c>
      <c r="B189" s="18" t="s">
        <v>175</v>
      </c>
      <c r="C189" s="41">
        <v>5.9922724300000003E-4</v>
      </c>
      <c r="D189" s="8" t="s">
        <v>320</v>
      </c>
      <c r="E189" s="8">
        <v>2598.2399999999998</v>
      </c>
      <c r="F189" s="8">
        <v>0</v>
      </c>
      <c r="G189" s="8">
        <v>0</v>
      </c>
      <c r="H189" s="8">
        <v>2598.2399999999998</v>
      </c>
      <c r="I189" s="8" t="s">
        <v>320</v>
      </c>
      <c r="J189" s="20" t="s">
        <v>321</v>
      </c>
      <c r="K189" s="20" t="s">
        <v>321</v>
      </c>
      <c r="L189" s="8" t="s">
        <v>321</v>
      </c>
    </row>
    <row r="190" spans="1:12">
      <c r="A190" s="7">
        <v>167</v>
      </c>
      <c r="B190" s="18" t="s">
        <v>176</v>
      </c>
      <c r="C190" s="41">
        <v>2.6396387000000001E-5</v>
      </c>
      <c r="D190" s="8" t="s">
        <v>322</v>
      </c>
      <c r="E190" s="8">
        <v>114.45434592669977</v>
      </c>
      <c r="F190" s="8">
        <v>-114.45434592669977</v>
      </c>
      <c r="G190" s="8">
        <v>0</v>
      </c>
      <c r="H190" s="8">
        <v>0</v>
      </c>
      <c r="I190" s="8" t="s">
        <v>320</v>
      </c>
      <c r="J190" s="20" t="s">
        <v>321</v>
      </c>
      <c r="K190" s="20" t="s">
        <v>321</v>
      </c>
      <c r="L190" s="8" t="s">
        <v>321</v>
      </c>
    </row>
    <row r="191" spans="1:12">
      <c r="A191" s="7">
        <v>168</v>
      </c>
      <c r="B191" s="18" t="s">
        <v>177</v>
      </c>
      <c r="C191" s="41">
        <v>7.1543601999999996E-5</v>
      </c>
      <c r="D191" s="8" t="s">
        <v>322</v>
      </c>
      <c r="E191" s="8">
        <v>310.21200636852797</v>
      </c>
      <c r="F191" s="8">
        <v>-310.21200636852797</v>
      </c>
      <c r="G191" s="8">
        <v>0</v>
      </c>
      <c r="H191" s="8">
        <v>0</v>
      </c>
      <c r="I191" s="8" t="s">
        <v>320</v>
      </c>
      <c r="J191" s="20" t="s">
        <v>321</v>
      </c>
      <c r="K191" s="20" t="s">
        <v>321</v>
      </c>
      <c r="L191" s="8" t="s">
        <v>321</v>
      </c>
    </row>
    <row r="192" spans="1:12">
      <c r="A192" s="7">
        <v>169</v>
      </c>
      <c r="B192" s="18" t="s">
        <v>178</v>
      </c>
      <c r="C192" s="41">
        <v>1.256002278E-3</v>
      </c>
      <c r="D192" s="8" t="s">
        <v>320</v>
      </c>
      <c r="E192" s="8">
        <v>5446.01</v>
      </c>
      <c r="F192" s="8">
        <v>0</v>
      </c>
      <c r="G192" s="8">
        <v>0</v>
      </c>
      <c r="H192" s="8">
        <v>5446.01</v>
      </c>
      <c r="I192" s="8" t="s">
        <v>320</v>
      </c>
      <c r="J192" s="20" t="s">
        <v>321</v>
      </c>
      <c r="K192" s="20" t="s">
        <v>321</v>
      </c>
      <c r="L192" s="8" t="s">
        <v>321</v>
      </c>
    </row>
    <row r="193" spans="1:12">
      <c r="A193" s="7">
        <v>170</v>
      </c>
      <c r="B193" s="18" t="s">
        <v>179</v>
      </c>
      <c r="C193" s="41">
        <v>1.7154393930000001E-2</v>
      </c>
      <c r="D193" s="8" t="s">
        <v>320</v>
      </c>
      <c r="E193" s="8">
        <v>74381.2</v>
      </c>
      <c r="F193" s="8">
        <v>0</v>
      </c>
      <c r="G193" s="8">
        <v>0</v>
      </c>
      <c r="H193" s="8">
        <v>74381.2</v>
      </c>
      <c r="I193" s="8" t="s">
        <v>322</v>
      </c>
      <c r="J193" s="20" t="s">
        <v>323</v>
      </c>
      <c r="K193" s="20" t="s">
        <v>373</v>
      </c>
      <c r="L193" s="8" t="s">
        <v>325</v>
      </c>
    </row>
    <row r="194" spans="1:12">
      <c r="A194" s="7">
        <v>171</v>
      </c>
      <c r="B194" s="18" t="s">
        <v>180</v>
      </c>
      <c r="C194" s="41">
        <v>6.9578341279999999E-3</v>
      </c>
      <c r="D194" s="8" t="s">
        <v>320</v>
      </c>
      <c r="E194" s="8">
        <v>30169.07</v>
      </c>
      <c r="F194" s="8">
        <v>0</v>
      </c>
      <c r="G194" s="8">
        <v>0</v>
      </c>
      <c r="H194" s="8">
        <v>30169.07</v>
      </c>
      <c r="I194" s="8" t="s">
        <v>322</v>
      </c>
      <c r="J194" s="20" t="s">
        <v>323</v>
      </c>
      <c r="K194" s="20" t="s">
        <v>374</v>
      </c>
      <c r="L194" s="8" t="s">
        <v>325</v>
      </c>
    </row>
    <row r="195" spans="1:12">
      <c r="A195" s="7">
        <v>172</v>
      </c>
      <c r="B195" s="18" t="s">
        <v>181</v>
      </c>
      <c r="C195" s="41">
        <v>9.858481609999999E-4</v>
      </c>
      <c r="D195" s="8" t="s">
        <v>320</v>
      </c>
      <c r="E195" s="8">
        <v>4274.62</v>
      </c>
      <c r="F195" s="8">
        <v>0</v>
      </c>
      <c r="G195" s="8">
        <v>0</v>
      </c>
      <c r="H195" s="8">
        <v>4274.62</v>
      </c>
      <c r="I195" s="8" t="s">
        <v>322</v>
      </c>
      <c r="J195" s="20" t="s">
        <v>323</v>
      </c>
      <c r="K195" s="20" t="s">
        <v>375</v>
      </c>
      <c r="L195" s="8" t="s">
        <v>325</v>
      </c>
    </row>
    <row r="196" spans="1:12">
      <c r="A196" s="7">
        <v>173</v>
      </c>
      <c r="B196" s="18" t="s">
        <v>182</v>
      </c>
      <c r="C196" s="41">
        <v>3.0056747899999999E-4</v>
      </c>
      <c r="D196" s="8" t="s">
        <v>320</v>
      </c>
      <c r="E196" s="8">
        <v>1303.26</v>
      </c>
      <c r="F196" s="8">
        <v>0</v>
      </c>
      <c r="G196" s="8">
        <v>0</v>
      </c>
      <c r="H196" s="8">
        <v>1303.26</v>
      </c>
      <c r="I196" s="8" t="s">
        <v>320</v>
      </c>
      <c r="J196" s="20" t="s">
        <v>321</v>
      </c>
      <c r="K196" s="20" t="s">
        <v>321</v>
      </c>
      <c r="L196" s="8" t="s">
        <v>321</v>
      </c>
    </row>
    <row r="197" spans="1:12">
      <c r="A197" s="7">
        <v>174</v>
      </c>
      <c r="B197" s="18" t="s">
        <v>183</v>
      </c>
      <c r="C197" s="41">
        <v>1.48781594E-4</v>
      </c>
      <c r="D197" s="8" t="s">
        <v>320</v>
      </c>
      <c r="E197" s="8">
        <v>645.11</v>
      </c>
      <c r="F197" s="8">
        <v>0</v>
      </c>
      <c r="G197" s="8">
        <v>0</v>
      </c>
      <c r="H197" s="8">
        <v>645.11</v>
      </c>
      <c r="I197" s="8" t="s">
        <v>320</v>
      </c>
      <c r="J197" s="20" t="s">
        <v>321</v>
      </c>
      <c r="K197" s="20" t="s">
        <v>321</v>
      </c>
      <c r="L197" s="8" t="s">
        <v>321</v>
      </c>
    </row>
    <row r="198" spans="1:12">
      <c r="A198" s="7">
        <v>175</v>
      </c>
      <c r="B198" s="18" t="s">
        <v>184</v>
      </c>
      <c r="C198" s="41">
        <v>2.1378856399999999E-4</v>
      </c>
      <c r="D198" s="8" t="s">
        <v>320</v>
      </c>
      <c r="E198" s="8">
        <v>926.98</v>
      </c>
      <c r="F198" s="8">
        <v>0</v>
      </c>
      <c r="G198" s="8">
        <v>0</v>
      </c>
      <c r="H198" s="8">
        <v>926.98</v>
      </c>
      <c r="I198" s="8" t="s">
        <v>320</v>
      </c>
      <c r="J198" s="20" t="s">
        <v>321</v>
      </c>
      <c r="K198" s="20" t="s">
        <v>321</v>
      </c>
      <c r="L198" s="8" t="s">
        <v>321</v>
      </c>
    </row>
    <row r="199" spans="1:12">
      <c r="A199" s="7">
        <v>176</v>
      </c>
      <c r="B199" s="18" t="s">
        <v>185</v>
      </c>
      <c r="C199" s="41">
        <v>9.0106554000000003E-5</v>
      </c>
      <c r="D199" s="8" t="s">
        <v>320</v>
      </c>
      <c r="E199" s="8">
        <v>390.7</v>
      </c>
      <c r="F199" s="8">
        <v>0</v>
      </c>
      <c r="G199" s="8">
        <v>0</v>
      </c>
      <c r="H199" s="8">
        <v>390.7</v>
      </c>
      <c r="I199" s="8" t="s">
        <v>320</v>
      </c>
      <c r="J199" s="20" t="s">
        <v>321</v>
      </c>
      <c r="K199" s="20" t="s">
        <v>321</v>
      </c>
      <c r="L199" s="8" t="s">
        <v>321</v>
      </c>
    </row>
    <row r="200" spans="1:12">
      <c r="A200" s="7">
        <v>177</v>
      </c>
      <c r="B200" s="18" t="s">
        <v>186</v>
      </c>
      <c r="C200" s="41">
        <v>2.1563493299999999E-4</v>
      </c>
      <c r="D200" s="8" t="s">
        <v>320</v>
      </c>
      <c r="E200" s="8">
        <v>934.99</v>
      </c>
      <c r="F200" s="8">
        <v>0</v>
      </c>
      <c r="G200" s="8">
        <v>0</v>
      </c>
      <c r="H200" s="8">
        <v>934.99</v>
      </c>
      <c r="I200" s="8" t="s">
        <v>320</v>
      </c>
      <c r="J200" s="20" t="s">
        <v>321</v>
      </c>
      <c r="K200" s="20" t="s">
        <v>321</v>
      </c>
      <c r="L200" s="8" t="s">
        <v>321</v>
      </c>
    </row>
    <row r="201" spans="1:12">
      <c r="A201" s="7">
        <v>178</v>
      </c>
      <c r="B201" s="18" t="s">
        <v>187</v>
      </c>
      <c r="C201" s="41">
        <v>1.044619233E-3</v>
      </c>
      <c r="D201" s="8" t="s">
        <v>320</v>
      </c>
      <c r="E201" s="8">
        <v>4529.45</v>
      </c>
      <c r="F201" s="8">
        <v>0</v>
      </c>
      <c r="G201" s="8">
        <v>0</v>
      </c>
      <c r="H201" s="8">
        <v>4529.45</v>
      </c>
      <c r="I201" s="8" t="s">
        <v>320</v>
      </c>
      <c r="J201" s="20" t="s">
        <v>321</v>
      </c>
      <c r="K201" s="20" t="s">
        <v>321</v>
      </c>
      <c r="L201" s="8" t="s">
        <v>321</v>
      </c>
    </row>
    <row r="202" spans="1:12">
      <c r="A202" s="7">
        <v>179</v>
      </c>
      <c r="B202" s="18" t="s">
        <v>188</v>
      </c>
      <c r="C202" s="41">
        <v>1.9100374032E-2</v>
      </c>
      <c r="D202" s="8" t="s">
        <v>320</v>
      </c>
      <c r="E202" s="8">
        <v>82818.94</v>
      </c>
      <c r="F202" s="8">
        <v>0</v>
      </c>
      <c r="G202" s="8">
        <v>0</v>
      </c>
      <c r="H202" s="8">
        <v>82818.94</v>
      </c>
      <c r="I202" s="8" t="s">
        <v>322</v>
      </c>
      <c r="J202" s="20" t="s">
        <v>323</v>
      </c>
      <c r="K202" s="20" t="s">
        <v>376</v>
      </c>
      <c r="L202" s="8" t="s">
        <v>325</v>
      </c>
    </row>
    <row r="203" spans="1:12">
      <c r="A203" s="7">
        <v>180</v>
      </c>
      <c r="B203" s="18" t="s">
        <v>189</v>
      </c>
      <c r="C203" s="41">
        <v>2.9904211599999998E-4</v>
      </c>
      <c r="D203" s="8" t="s">
        <v>320</v>
      </c>
      <c r="E203" s="8">
        <v>1296.6400000000001</v>
      </c>
      <c r="F203" s="8">
        <v>0</v>
      </c>
      <c r="G203" s="8">
        <v>0</v>
      </c>
      <c r="H203" s="8">
        <v>1296.6400000000001</v>
      </c>
      <c r="I203" s="8" t="s">
        <v>320</v>
      </c>
      <c r="J203" s="20" t="s">
        <v>321</v>
      </c>
      <c r="K203" s="20" t="s">
        <v>321</v>
      </c>
      <c r="L203" s="8" t="s">
        <v>321</v>
      </c>
    </row>
    <row r="204" spans="1:12">
      <c r="A204" s="7">
        <v>181</v>
      </c>
      <c r="B204" s="18" t="s">
        <v>190</v>
      </c>
      <c r="C204" s="41">
        <v>2.8708523699999999E-4</v>
      </c>
      <c r="D204" s="8" t="s">
        <v>320</v>
      </c>
      <c r="E204" s="8">
        <v>1244.8</v>
      </c>
      <c r="F204" s="8">
        <v>0</v>
      </c>
      <c r="G204" s="8">
        <v>0</v>
      </c>
      <c r="H204" s="8">
        <v>1244.8</v>
      </c>
      <c r="I204" s="8" t="s">
        <v>320</v>
      </c>
      <c r="J204" s="20" t="s">
        <v>321</v>
      </c>
      <c r="K204" s="20" t="s">
        <v>321</v>
      </c>
      <c r="L204" s="8" t="s">
        <v>321</v>
      </c>
    </row>
    <row r="205" spans="1:12">
      <c r="A205" s="7">
        <v>182</v>
      </c>
      <c r="B205" s="18" t="s">
        <v>191</v>
      </c>
      <c r="C205" s="41">
        <v>5.2318127209999999E-3</v>
      </c>
      <c r="D205" s="8" t="s">
        <v>320</v>
      </c>
      <c r="E205" s="8">
        <v>22685.06</v>
      </c>
      <c r="F205" s="8">
        <v>0</v>
      </c>
      <c r="G205" s="8">
        <v>0</v>
      </c>
      <c r="H205" s="8">
        <v>22685.06</v>
      </c>
      <c r="I205" s="8" t="s">
        <v>322</v>
      </c>
      <c r="J205" s="20" t="s">
        <v>323</v>
      </c>
      <c r="K205" s="20" t="s">
        <v>377</v>
      </c>
      <c r="L205" s="8" t="s">
        <v>325</v>
      </c>
    </row>
    <row r="206" spans="1:12">
      <c r="A206" s="7">
        <v>183</v>
      </c>
      <c r="B206" s="18" t="s">
        <v>192</v>
      </c>
      <c r="C206" s="41">
        <v>3.4855560499999998E-4</v>
      </c>
      <c r="D206" s="8" t="s">
        <v>320</v>
      </c>
      <c r="E206" s="8">
        <v>1511.33</v>
      </c>
      <c r="F206" s="8">
        <v>0</v>
      </c>
      <c r="G206" s="8">
        <v>0</v>
      </c>
      <c r="H206" s="8">
        <v>1511.33</v>
      </c>
      <c r="I206" s="8" t="s">
        <v>320</v>
      </c>
      <c r="J206" s="20" t="s">
        <v>321</v>
      </c>
      <c r="K206" s="20" t="s">
        <v>321</v>
      </c>
      <c r="L206" s="8" t="s">
        <v>321</v>
      </c>
    </row>
    <row r="207" spans="1:12">
      <c r="A207" s="7">
        <v>184</v>
      </c>
      <c r="B207" s="18" t="s">
        <v>193</v>
      </c>
      <c r="C207" s="41">
        <v>1.2868028499999999E-4</v>
      </c>
      <c r="D207" s="8" t="s">
        <v>320</v>
      </c>
      <c r="E207" s="8">
        <v>557.96</v>
      </c>
      <c r="F207" s="8">
        <v>0</v>
      </c>
      <c r="G207" s="8">
        <v>-557.96</v>
      </c>
      <c r="H207" s="8">
        <v>0</v>
      </c>
      <c r="I207" s="8" t="s">
        <v>320</v>
      </c>
      <c r="J207" s="20" t="s">
        <v>321</v>
      </c>
      <c r="K207" s="20" t="s">
        <v>321</v>
      </c>
      <c r="L207" s="8" t="s">
        <v>321</v>
      </c>
    </row>
    <row r="208" spans="1:12">
      <c r="A208" s="7">
        <v>185</v>
      </c>
      <c r="B208" s="18" t="s">
        <v>194</v>
      </c>
      <c r="C208" s="41">
        <v>9.3741051199999997E-4</v>
      </c>
      <c r="D208" s="8" t="s">
        <v>320</v>
      </c>
      <c r="E208" s="8">
        <v>4064.6</v>
      </c>
      <c r="F208" s="8">
        <v>0</v>
      </c>
      <c r="G208" s="8">
        <v>0</v>
      </c>
      <c r="H208" s="8">
        <v>4064.6</v>
      </c>
      <c r="I208" s="8" t="s">
        <v>322</v>
      </c>
      <c r="J208" s="20" t="s">
        <v>323</v>
      </c>
      <c r="K208" s="20" t="s">
        <v>335</v>
      </c>
      <c r="L208" s="8" t="s">
        <v>325</v>
      </c>
    </row>
    <row r="209" spans="1:12">
      <c r="A209" s="7">
        <v>186</v>
      </c>
      <c r="B209" s="18" t="s">
        <v>195</v>
      </c>
      <c r="C209" s="41">
        <v>4.1937412099999998E-4</v>
      </c>
      <c r="D209" s="8" t="s">
        <v>320</v>
      </c>
      <c r="E209" s="8">
        <v>1818.4</v>
      </c>
      <c r="F209" s="8">
        <v>0</v>
      </c>
      <c r="G209" s="8">
        <v>0</v>
      </c>
      <c r="H209" s="8">
        <v>1818.4</v>
      </c>
      <c r="I209" s="8" t="s">
        <v>320</v>
      </c>
      <c r="J209" s="20" t="s">
        <v>321</v>
      </c>
      <c r="K209" s="20" t="s">
        <v>321</v>
      </c>
      <c r="L209" s="8" t="s">
        <v>321</v>
      </c>
    </row>
    <row r="210" spans="1:12">
      <c r="A210" s="7">
        <v>187</v>
      </c>
      <c r="B210" s="18" t="s">
        <v>196</v>
      </c>
      <c r="C210" s="41">
        <v>8.75890282E-4</v>
      </c>
      <c r="D210" s="8" t="s">
        <v>320</v>
      </c>
      <c r="E210" s="8">
        <v>3797.85</v>
      </c>
      <c r="F210" s="8">
        <v>0</v>
      </c>
      <c r="G210" s="8">
        <v>0</v>
      </c>
      <c r="H210" s="8">
        <v>3797.85</v>
      </c>
      <c r="I210" s="8" t="s">
        <v>320</v>
      </c>
      <c r="J210" s="20" t="s">
        <v>321</v>
      </c>
      <c r="K210" s="20" t="s">
        <v>321</v>
      </c>
      <c r="L210" s="8" t="s">
        <v>321</v>
      </c>
    </row>
    <row r="211" spans="1:12">
      <c r="A211" s="7">
        <v>188</v>
      </c>
      <c r="B211" s="18" t="s">
        <v>197</v>
      </c>
      <c r="C211" s="41">
        <v>6.20117462E-4</v>
      </c>
      <c r="D211" s="8" t="s">
        <v>320</v>
      </c>
      <c r="E211" s="8">
        <v>2688.82</v>
      </c>
      <c r="F211" s="8">
        <v>0</v>
      </c>
      <c r="G211" s="8">
        <v>0</v>
      </c>
      <c r="H211" s="8">
        <v>2688.82</v>
      </c>
      <c r="I211" s="8" t="s">
        <v>320</v>
      </c>
      <c r="J211" s="20" t="s">
        <v>321</v>
      </c>
      <c r="K211" s="20" t="s">
        <v>321</v>
      </c>
      <c r="L211" s="8" t="s">
        <v>321</v>
      </c>
    </row>
    <row r="212" spans="1:12">
      <c r="A212" s="7">
        <v>189</v>
      </c>
      <c r="B212" s="18" t="s">
        <v>198</v>
      </c>
      <c r="C212" s="41">
        <v>1.63938462E-4</v>
      </c>
      <c r="D212" s="8" t="s">
        <v>320</v>
      </c>
      <c r="E212" s="8">
        <v>710.83</v>
      </c>
      <c r="F212" s="8">
        <v>0</v>
      </c>
      <c r="G212" s="8">
        <v>0</v>
      </c>
      <c r="H212" s="8">
        <v>710.83</v>
      </c>
      <c r="I212" s="8" t="s">
        <v>320</v>
      </c>
      <c r="J212" s="20" t="s">
        <v>321</v>
      </c>
      <c r="K212" s="20" t="s">
        <v>321</v>
      </c>
      <c r="L212" s="8" t="s">
        <v>321</v>
      </c>
    </row>
    <row r="213" spans="1:12">
      <c r="A213" s="7">
        <v>190</v>
      </c>
      <c r="B213" s="18" t="s">
        <v>199</v>
      </c>
      <c r="C213" s="41">
        <v>5.8535727114E-2</v>
      </c>
      <c r="D213" s="8" t="s">
        <v>320</v>
      </c>
      <c r="E213" s="8">
        <v>253810.05</v>
      </c>
      <c r="F213" s="8">
        <v>0</v>
      </c>
      <c r="G213" s="8">
        <v>862.23</v>
      </c>
      <c r="H213" s="8">
        <v>254672.28</v>
      </c>
      <c r="I213" s="8" t="s">
        <v>322</v>
      </c>
      <c r="J213" s="20" t="s">
        <v>323</v>
      </c>
      <c r="K213" s="20" t="s">
        <v>378</v>
      </c>
      <c r="L213" s="8" t="s">
        <v>325</v>
      </c>
    </row>
    <row r="214" spans="1:12">
      <c r="A214" s="7">
        <v>191</v>
      </c>
      <c r="B214" s="18" t="s">
        <v>200</v>
      </c>
      <c r="C214" s="41">
        <v>2.4376421470000001E-3</v>
      </c>
      <c r="D214" s="8" t="s">
        <v>320</v>
      </c>
      <c r="E214" s="8">
        <v>10569.58</v>
      </c>
      <c r="F214" s="8">
        <v>0</v>
      </c>
      <c r="G214" s="8">
        <v>0</v>
      </c>
      <c r="H214" s="8">
        <v>10569.58</v>
      </c>
      <c r="I214" s="8" t="s">
        <v>322</v>
      </c>
      <c r="J214" s="20" t="s">
        <v>323</v>
      </c>
      <c r="K214" s="20" t="s">
        <v>379</v>
      </c>
      <c r="L214" s="8" t="s">
        <v>325</v>
      </c>
    </row>
    <row r="215" spans="1:12">
      <c r="A215" s="7">
        <v>192</v>
      </c>
      <c r="B215" s="18" t="s">
        <v>201</v>
      </c>
      <c r="C215" s="41">
        <v>2.160479E-6</v>
      </c>
      <c r="D215" s="8" t="s">
        <v>322</v>
      </c>
      <c r="E215" s="8">
        <v>9.3678051785409266</v>
      </c>
      <c r="F215" s="8">
        <v>-9.3678051785409266</v>
      </c>
      <c r="G215" s="8">
        <v>0</v>
      </c>
      <c r="H215" s="8">
        <v>0</v>
      </c>
      <c r="I215" s="8" t="s">
        <v>320</v>
      </c>
      <c r="J215" s="20" t="s">
        <v>321</v>
      </c>
      <c r="K215" s="20" t="s">
        <v>321</v>
      </c>
      <c r="L215" s="8" t="s">
        <v>321</v>
      </c>
    </row>
    <row r="216" spans="1:12">
      <c r="A216" s="7">
        <v>193</v>
      </c>
      <c r="B216" s="18" t="s">
        <v>202</v>
      </c>
      <c r="C216" s="41">
        <v>6.2312530159999999E-3</v>
      </c>
      <c r="D216" s="8" t="s">
        <v>320</v>
      </c>
      <c r="E216" s="8">
        <v>27018.62</v>
      </c>
      <c r="F216" s="8">
        <v>0</v>
      </c>
      <c r="G216" s="8">
        <v>0</v>
      </c>
      <c r="H216" s="8">
        <v>27018.62</v>
      </c>
      <c r="I216" s="8" t="s">
        <v>322</v>
      </c>
      <c r="J216" s="20" t="s">
        <v>323</v>
      </c>
      <c r="K216" s="20" t="s">
        <v>380</v>
      </c>
      <c r="L216" s="8" t="s">
        <v>325</v>
      </c>
    </row>
    <row r="217" spans="1:12">
      <c r="A217" s="7">
        <v>194</v>
      </c>
      <c r="B217" s="18" t="s">
        <v>203</v>
      </c>
      <c r="C217" s="41">
        <v>5.6487088400000002E-4</v>
      </c>
      <c r="D217" s="8" t="s">
        <v>320</v>
      </c>
      <c r="E217" s="8">
        <v>2449.27</v>
      </c>
      <c r="F217" s="8">
        <v>0</v>
      </c>
      <c r="G217" s="8">
        <v>0</v>
      </c>
      <c r="H217" s="8">
        <v>2449.27</v>
      </c>
      <c r="I217" s="8" t="s">
        <v>322</v>
      </c>
      <c r="J217" s="20" t="s">
        <v>323</v>
      </c>
      <c r="K217" s="20" t="s">
        <v>381</v>
      </c>
      <c r="L217" s="8" t="s">
        <v>325</v>
      </c>
    </row>
    <row r="218" spans="1:12">
      <c r="A218" s="7">
        <v>195</v>
      </c>
      <c r="B218" s="18" t="s">
        <v>204</v>
      </c>
      <c r="C218" s="41">
        <v>2.8958027900000003E-4</v>
      </c>
      <c r="D218" s="8" t="s">
        <v>320</v>
      </c>
      <c r="E218" s="8">
        <v>1255.6199999999999</v>
      </c>
      <c r="F218" s="8">
        <v>0</v>
      </c>
      <c r="G218" s="8">
        <v>0</v>
      </c>
      <c r="H218" s="8">
        <v>1255.6199999999999</v>
      </c>
      <c r="I218" s="8" t="s">
        <v>320</v>
      </c>
      <c r="J218" s="20" t="s">
        <v>321</v>
      </c>
      <c r="K218" s="20" t="s">
        <v>321</v>
      </c>
      <c r="L218" s="8" t="s">
        <v>321</v>
      </c>
    </row>
    <row r="219" spans="1:12">
      <c r="A219" s="7">
        <v>196</v>
      </c>
      <c r="B219" s="18" t="s">
        <v>205</v>
      </c>
      <c r="C219" s="41">
        <v>2.1551218639999999E-3</v>
      </c>
      <c r="D219" s="8" t="s">
        <v>320</v>
      </c>
      <c r="E219" s="8">
        <v>9344.58</v>
      </c>
      <c r="F219" s="8">
        <v>0</v>
      </c>
      <c r="G219" s="8">
        <v>0</v>
      </c>
      <c r="H219" s="8">
        <v>9344.58</v>
      </c>
      <c r="I219" s="8" t="s">
        <v>322</v>
      </c>
      <c r="J219" s="20" t="s">
        <v>323</v>
      </c>
      <c r="K219" s="20" t="s">
        <v>382</v>
      </c>
      <c r="L219" s="8" t="s">
        <v>325</v>
      </c>
    </row>
    <row r="220" spans="1:12">
      <c r="A220" s="7">
        <v>197</v>
      </c>
      <c r="B220" s="18" t="s">
        <v>206</v>
      </c>
      <c r="C220" s="41">
        <v>5.8661152399999998E-4</v>
      </c>
      <c r="D220" s="8" t="s">
        <v>320</v>
      </c>
      <c r="E220" s="8">
        <v>2543.54</v>
      </c>
      <c r="F220" s="8">
        <v>0</v>
      </c>
      <c r="G220" s="8">
        <v>0</v>
      </c>
      <c r="H220" s="8">
        <v>2543.54</v>
      </c>
      <c r="I220" s="8" t="s">
        <v>320</v>
      </c>
      <c r="J220" s="20" t="s">
        <v>321</v>
      </c>
      <c r="K220" s="20" t="s">
        <v>321</v>
      </c>
      <c r="L220" s="8" t="s">
        <v>321</v>
      </c>
    </row>
    <row r="221" spans="1:12">
      <c r="A221" s="7">
        <v>198</v>
      </c>
      <c r="B221" s="18" t="s">
        <v>207</v>
      </c>
      <c r="C221" s="41">
        <v>7.4328491999999996E-5</v>
      </c>
      <c r="D221" s="8" t="s">
        <v>322</v>
      </c>
      <c r="E221" s="8">
        <v>322.28724846237236</v>
      </c>
      <c r="F221" s="8">
        <v>-322.28724846237236</v>
      </c>
      <c r="G221" s="8">
        <v>0</v>
      </c>
      <c r="H221" s="8">
        <v>0</v>
      </c>
      <c r="I221" s="8" t="s">
        <v>320</v>
      </c>
      <c r="J221" s="20" t="s">
        <v>321</v>
      </c>
      <c r="K221" s="20" t="s">
        <v>321</v>
      </c>
      <c r="L221" s="8" t="s">
        <v>321</v>
      </c>
    </row>
    <row r="222" spans="1:12">
      <c r="A222" s="7">
        <v>199</v>
      </c>
      <c r="B222" s="18" t="s">
        <v>208</v>
      </c>
      <c r="C222" s="41">
        <v>3.179205988E-3</v>
      </c>
      <c r="D222" s="8" t="s">
        <v>320</v>
      </c>
      <c r="E222" s="8">
        <v>13784.99</v>
      </c>
      <c r="F222" s="8">
        <v>0</v>
      </c>
      <c r="G222" s="8">
        <v>0</v>
      </c>
      <c r="H222" s="8">
        <v>13784.99</v>
      </c>
      <c r="I222" s="8" t="s">
        <v>322</v>
      </c>
      <c r="J222" s="20" t="s">
        <v>323</v>
      </c>
      <c r="K222" s="20" t="s">
        <v>383</v>
      </c>
      <c r="L222" s="8" t="s">
        <v>325</v>
      </c>
    </row>
    <row r="223" spans="1:12">
      <c r="A223" s="7">
        <v>200</v>
      </c>
      <c r="B223" s="18" t="s">
        <v>209</v>
      </c>
      <c r="C223" s="41">
        <v>8.8613450940000001E-3</v>
      </c>
      <c r="D223" s="8" t="s">
        <v>320</v>
      </c>
      <c r="E223" s="8">
        <v>38422.660000000003</v>
      </c>
      <c r="F223" s="8">
        <v>0</v>
      </c>
      <c r="G223" s="8">
        <v>0</v>
      </c>
      <c r="H223" s="8">
        <v>38422.660000000003</v>
      </c>
      <c r="I223" s="8" t="s">
        <v>320</v>
      </c>
      <c r="J223" s="20" t="s">
        <v>321</v>
      </c>
      <c r="K223" s="20" t="s">
        <v>321</v>
      </c>
      <c r="L223" s="8" t="s">
        <v>321</v>
      </c>
    </row>
    <row r="224" spans="1:12">
      <c r="A224" s="7">
        <v>201</v>
      </c>
      <c r="B224" s="18" t="s">
        <v>210</v>
      </c>
      <c r="C224" s="41">
        <v>3.5876111799999999E-4</v>
      </c>
      <c r="D224" s="8" t="s">
        <v>320</v>
      </c>
      <c r="E224" s="8">
        <v>1555.58</v>
      </c>
      <c r="F224" s="8">
        <v>0</v>
      </c>
      <c r="G224" s="8">
        <v>0</v>
      </c>
      <c r="H224" s="8">
        <v>1555.58</v>
      </c>
      <c r="I224" s="8" t="s">
        <v>320</v>
      </c>
      <c r="J224" s="20" t="s">
        <v>321</v>
      </c>
      <c r="K224" s="20" t="s">
        <v>321</v>
      </c>
      <c r="L224" s="8" t="s">
        <v>321</v>
      </c>
    </row>
    <row r="225" spans="1:12">
      <c r="A225" s="7">
        <v>202</v>
      </c>
      <c r="B225" s="18" t="s">
        <v>211</v>
      </c>
      <c r="C225" s="41">
        <v>1.31849087E-4</v>
      </c>
      <c r="D225" s="8" t="s">
        <v>320</v>
      </c>
      <c r="E225" s="8">
        <v>571.70000000000005</v>
      </c>
      <c r="F225" s="8">
        <v>0</v>
      </c>
      <c r="G225" s="8">
        <v>0</v>
      </c>
      <c r="H225" s="8">
        <v>571.70000000000005</v>
      </c>
      <c r="I225" s="8" t="s">
        <v>320</v>
      </c>
      <c r="J225" s="20" t="s">
        <v>321</v>
      </c>
      <c r="K225" s="20" t="s">
        <v>321</v>
      </c>
      <c r="L225" s="8" t="s">
        <v>321</v>
      </c>
    </row>
    <row r="226" spans="1:12">
      <c r="A226" s="7">
        <v>203</v>
      </c>
      <c r="B226" s="18" t="s">
        <v>212</v>
      </c>
      <c r="C226" s="41">
        <v>4.1475564000000001E-5</v>
      </c>
      <c r="D226" s="8" t="s">
        <v>322</v>
      </c>
      <c r="E226" s="8">
        <v>179.8374356900047</v>
      </c>
      <c r="F226" s="8">
        <v>-179.8374356900047</v>
      </c>
      <c r="G226" s="8">
        <v>0</v>
      </c>
      <c r="H226" s="8">
        <v>0</v>
      </c>
      <c r="I226" s="8" t="s">
        <v>320</v>
      </c>
      <c r="J226" s="20" t="s">
        <v>321</v>
      </c>
      <c r="K226" s="20" t="s">
        <v>321</v>
      </c>
      <c r="L226" s="8" t="s">
        <v>321</v>
      </c>
    </row>
    <row r="227" spans="1:12">
      <c r="A227" s="7">
        <v>204</v>
      </c>
      <c r="B227" s="18" t="s">
        <v>213</v>
      </c>
      <c r="C227" s="41">
        <v>2.84820374E-4</v>
      </c>
      <c r="D227" s="8" t="s">
        <v>320</v>
      </c>
      <c r="E227" s="8">
        <v>1234.98</v>
      </c>
      <c r="F227" s="8">
        <v>0</v>
      </c>
      <c r="G227" s="8">
        <v>0</v>
      </c>
      <c r="H227" s="8">
        <v>1234.98</v>
      </c>
      <c r="I227" s="8" t="s">
        <v>322</v>
      </c>
      <c r="J227" s="20" t="s">
        <v>323</v>
      </c>
      <c r="K227" s="20" t="s">
        <v>384</v>
      </c>
      <c r="L227" s="8" t="s">
        <v>325</v>
      </c>
    </row>
    <row r="228" spans="1:12">
      <c r="A228" s="7">
        <v>205</v>
      </c>
      <c r="B228" s="18" t="s">
        <v>214</v>
      </c>
      <c r="C228" s="41">
        <v>8.7988887000000005E-5</v>
      </c>
      <c r="D228" s="8" t="s">
        <v>320</v>
      </c>
      <c r="E228" s="8">
        <v>381.52</v>
      </c>
      <c r="F228" s="8">
        <v>0</v>
      </c>
      <c r="G228" s="8">
        <v>0</v>
      </c>
      <c r="H228" s="8">
        <v>381.52</v>
      </c>
      <c r="I228" s="8" t="s">
        <v>320</v>
      </c>
      <c r="J228" s="20" t="s">
        <v>321</v>
      </c>
      <c r="K228" s="20" t="s">
        <v>321</v>
      </c>
      <c r="L228" s="8" t="s">
        <v>321</v>
      </c>
    </row>
    <row r="229" spans="1:12">
      <c r="A229" s="7">
        <v>206</v>
      </c>
      <c r="B229" s="18" t="s">
        <v>215</v>
      </c>
      <c r="C229" s="41">
        <v>3.6990834599999998E-4</v>
      </c>
      <c r="D229" s="8" t="s">
        <v>320</v>
      </c>
      <c r="E229" s="8">
        <v>1603.92</v>
      </c>
      <c r="F229" s="8">
        <v>0</v>
      </c>
      <c r="G229" s="8">
        <v>0</v>
      </c>
      <c r="H229" s="8">
        <v>1603.92</v>
      </c>
      <c r="I229" s="8" t="s">
        <v>320</v>
      </c>
      <c r="J229" s="20" t="s">
        <v>321</v>
      </c>
      <c r="K229" s="20" t="s">
        <v>321</v>
      </c>
      <c r="L229" s="8" t="s">
        <v>321</v>
      </c>
    </row>
    <row r="230" spans="1:12">
      <c r="A230" s="7">
        <v>207</v>
      </c>
      <c r="B230" s="18" t="s">
        <v>216</v>
      </c>
      <c r="C230" s="41">
        <v>3.368814739E-3</v>
      </c>
      <c r="D230" s="8" t="s">
        <v>320</v>
      </c>
      <c r="E230" s="8">
        <v>14607.13</v>
      </c>
      <c r="F230" s="8">
        <v>0</v>
      </c>
      <c r="G230" s="8">
        <v>0</v>
      </c>
      <c r="H230" s="8">
        <v>14607.13</v>
      </c>
      <c r="I230" s="8" t="s">
        <v>322</v>
      </c>
      <c r="J230" s="20" t="s">
        <v>323</v>
      </c>
      <c r="K230" s="20" t="s">
        <v>385</v>
      </c>
      <c r="L230" s="8" t="s">
        <v>325</v>
      </c>
    </row>
    <row r="231" spans="1:12">
      <c r="A231" s="7">
        <v>208</v>
      </c>
      <c r="B231" s="18" t="s">
        <v>217</v>
      </c>
      <c r="C231" s="41">
        <v>8.6247881000000006E-5</v>
      </c>
      <c r="D231" s="8" t="s">
        <v>320</v>
      </c>
      <c r="E231" s="8">
        <v>373.97</v>
      </c>
      <c r="F231" s="8">
        <v>0</v>
      </c>
      <c r="G231" s="8">
        <v>0</v>
      </c>
      <c r="H231" s="8">
        <v>373.97</v>
      </c>
      <c r="I231" s="8" t="s">
        <v>320</v>
      </c>
      <c r="J231" s="20" t="s">
        <v>321</v>
      </c>
      <c r="K231" s="20" t="s">
        <v>321</v>
      </c>
      <c r="L231" s="8" t="s">
        <v>321</v>
      </c>
    </row>
    <row r="232" spans="1:12">
      <c r="A232" s="7">
        <v>209</v>
      </c>
      <c r="B232" s="18" t="s">
        <v>218</v>
      </c>
      <c r="C232" s="41">
        <v>1.55709802E-3</v>
      </c>
      <c r="D232" s="8" t="s">
        <v>320</v>
      </c>
      <c r="E232" s="8">
        <v>6751.55</v>
      </c>
      <c r="F232" s="8">
        <v>0</v>
      </c>
      <c r="G232" s="8">
        <v>0</v>
      </c>
      <c r="H232" s="8">
        <v>6751.55</v>
      </c>
      <c r="I232" s="8" t="s">
        <v>320</v>
      </c>
      <c r="J232" s="20" t="s">
        <v>321</v>
      </c>
      <c r="K232" s="20" t="s">
        <v>321</v>
      </c>
      <c r="L232" s="8" t="s">
        <v>321</v>
      </c>
    </row>
    <row r="233" spans="1:12">
      <c r="A233" s="7">
        <v>210</v>
      </c>
      <c r="B233" s="18" t="s">
        <v>219</v>
      </c>
      <c r="C233" s="41">
        <v>5.8689546600000002E-4</v>
      </c>
      <c r="D233" s="8" t="s">
        <v>320</v>
      </c>
      <c r="E233" s="8">
        <v>2544.77</v>
      </c>
      <c r="F233" s="8">
        <v>0</v>
      </c>
      <c r="G233" s="8">
        <v>0</v>
      </c>
      <c r="H233" s="8">
        <v>2544.77</v>
      </c>
      <c r="I233" s="8" t="s">
        <v>320</v>
      </c>
      <c r="J233" s="20" t="s">
        <v>321</v>
      </c>
      <c r="K233" s="20" t="s">
        <v>321</v>
      </c>
      <c r="L233" s="8" t="s">
        <v>321</v>
      </c>
    </row>
    <row r="234" spans="1:12">
      <c r="A234" s="7">
        <v>211</v>
      </c>
      <c r="B234" s="18" t="s">
        <v>220</v>
      </c>
      <c r="C234" s="41">
        <v>1.629846795E-3</v>
      </c>
      <c r="D234" s="8" t="s">
        <v>320</v>
      </c>
      <c r="E234" s="8">
        <v>7066.99</v>
      </c>
      <c r="F234" s="8">
        <v>0</v>
      </c>
      <c r="G234" s="8">
        <v>0</v>
      </c>
      <c r="H234" s="8">
        <v>7066.99</v>
      </c>
      <c r="I234" s="8" t="s">
        <v>322</v>
      </c>
      <c r="J234" s="20" t="s">
        <v>323</v>
      </c>
      <c r="K234" s="20" t="s">
        <v>386</v>
      </c>
      <c r="L234" s="8" t="s">
        <v>325</v>
      </c>
    </row>
    <row r="235" spans="1:12">
      <c r="A235" s="7">
        <v>212</v>
      </c>
      <c r="B235" s="18" t="s">
        <v>221</v>
      </c>
      <c r="C235" s="41">
        <v>1.266652554E-3</v>
      </c>
      <c r="D235" s="8" t="s">
        <v>320</v>
      </c>
      <c r="E235" s="8">
        <v>5492.19</v>
      </c>
      <c r="F235" s="8">
        <v>0</v>
      </c>
      <c r="G235" s="8">
        <v>0</v>
      </c>
      <c r="H235" s="8">
        <v>5492.19</v>
      </c>
      <c r="I235" s="8" t="s">
        <v>320</v>
      </c>
      <c r="J235" s="20" t="s">
        <v>321</v>
      </c>
      <c r="K235" s="20" t="s">
        <v>321</v>
      </c>
      <c r="L235" s="8" t="s">
        <v>321</v>
      </c>
    </row>
    <row r="236" spans="1:12">
      <c r="A236" s="7">
        <v>213</v>
      </c>
      <c r="B236" s="18" t="s">
        <v>222</v>
      </c>
      <c r="C236" s="41">
        <v>2.8839077400000002E-4</v>
      </c>
      <c r="D236" s="8" t="s">
        <v>320</v>
      </c>
      <c r="E236" s="8">
        <v>1250.46</v>
      </c>
      <c r="F236" s="8">
        <v>0</v>
      </c>
      <c r="G236" s="8">
        <v>0</v>
      </c>
      <c r="H236" s="8">
        <v>1250.46</v>
      </c>
      <c r="I236" s="8" t="s">
        <v>320</v>
      </c>
      <c r="J236" s="20" t="s">
        <v>321</v>
      </c>
      <c r="K236" s="20" t="s">
        <v>321</v>
      </c>
      <c r="L236" s="8" t="s">
        <v>321</v>
      </c>
    </row>
    <row r="237" spans="1:12">
      <c r="A237" s="7">
        <v>214</v>
      </c>
      <c r="B237" s="18" t="s">
        <v>223</v>
      </c>
      <c r="C237" s="41">
        <v>2.3853655900000001E-4</v>
      </c>
      <c r="D237" s="8" t="s">
        <v>320</v>
      </c>
      <c r="E237" s="8">
        <v>1034.29</v>
      </c>
      <c r="F237" s="8">
        <v>0</v>
      </c>
      <c r="G237" s="8">
        <v>0</v>
      </c>
      <c r="H237" s="8">
        <v>1034.29</v>
      </c>
      <c r="I237" s="8" t="s">
        <v>320</v>
      </c>
      <c r="J237" s="20" t="s">
        <v>321</v>
      </c>
      <c r="K237" s="20" t="s">
        <v>321</v>
      </c>
      <c r="L237" s="8" t="s">
        <v>321</v>
      </c>
    </row>
    <row r="238" spans="1:12">
      <c r="A238" s="7">
        <v>215</v>
      </c>
      <c r="B238" s="18" t="s">
        <v>224</v>
      </c>
      <c r="C238" s="41">
        <v>4.0386057200000002E-4</v>
      </c>
      <c r="D238" s="8" t="s">
        <v>320</v>
      </c>
      <c r="E238" s="8">
        <v>1751.13</v>
      </c>
      <c r="F238" s="8">
        <v>0</v>
      </c>
      <c r="G238" s="8">
        <v>0</v>
      </c>
      <c r="H238" s="8">
        <v>1751.13</v>
      </c>
      <c r="I238" s="8" t="s">
        <v>320</v>
      </c>
      <c r="J238" s="20" t="s">
        <v>321</v>
      </c>
      <c r="K238" s="20" t="s">
        <v>321</v>
      </c>
      <c r="L238" s="8" t="s">
        <v>321</v>
      </c>
    </row>
    <row r="239" spans="1:12">
      <c r="A239" s="7">
        <v>216</v>
      </c>
      <c r="B239" s="18" t="s">
        <v>225</v>
      </c>
      <c r="C239" s="41">
        <v>1.0430545819999999E-3</v>
      </c>
      <c r="D239" s="8" t="s">
        <v>320</v>
      </c>
      <c r="E239" s="8">
        <v>4522.67</v>
      </c>
      <c r="F239" s="8">
        <v>0</v>
      </c>
      <c r="G239" s="8">
        <v>0</v>
      </c>
      <c r="H239" s="8">
        <v>4522.67</v>
      </c>
      <c r="I239" s="8" t="s">
        <v>322</v>
      </c>
      <c r="J239" s="20" t="s">
        <v>323</v>
      </c>
      <c r="K239" s="20" t="s">
        <v>335</v>
      </c>
      <c r="L239" s="8" t="s">
        <v>325</v>
      </c>
    </row>
    <row r="240" spans="1:12">
      <c r="A240" s="7">
        <v>217</v>
      </c>
      <c r="B240" s="18" t="s">
        <v>226</v>
      </c>
      <c r="C240" s="41">
        <v>4.3018366799999997E-3</v>
      </c>
      <c r="D240" s="8" t="s">
        <v>320</v>
      </c>
      <c r="E240" s="8">
        <v>18652.7</v>
      </c>
      <c r="F240" s="8">
        <v>0</v>
      </c>
      <c r="G240" s="8">
        <v>0</v>
      </c>
      <c r="H240" s="8">
        <v>18652.7</v>
      </c>
      <c r="I240" s="8" t="s">
        <v>322</v>
      </c>
      <c r="J240" s="20" t="s">
        <v>323</v>
      </c>
      <c r="K240" s="20" t="s">
        <v>387</v>
      </c>
      <c r="L240" s="8" t="s">
        <v>325</v>
      </c>
    </row>
    <row r="241" spans="1:12">
      <c r="A241" s="7">
        <v>218</v>
      </c>
      <c r="B241" s="18" t="s">
        <v>227</v>
      </c>
      <c r="C241" s="41">
        <v>2.5535928020000002E-3</v>
      </c>
      <c r="D241" s="8" t="s">
        <v>320</v>
      </c>
      <c r="E241" s="8">
        <v>11072.34</v>
      </c>
      <c r="F241" s="8">
        <v>0</v>
      </c>
      <c r="G241" s="8">
        <v>0</v>
      </c>
      <c r="H241" s="8">
        <v>11072.34</v>
      </c>
      <c r="I241" s="8" t="s">
        <v>320</v>
      </c>
      <c r="J241" s="20" t="s">
        <v>321</v>
      </c>
      <c r="K241" s="20" t="s">
        <v>321</v>
      </c>
      <c r="L241" s="8" t="s">
        <v>321</v>
      </c>
    </row>
    <row r="242" spans="1:12">
      <c r="A242" s="7">
        <v>219</v>
      </c>
      <c r="B242" s="18" t="s">
        <v>228</v>
      </c>
      <c r="C242" s="41">
        <v>1.55126354E-3</v>
      </c>
      <c r="D242" s="8" t="s">
        <v>320</v>
      </c>
      <c r="E242" s="8">
        <v>6726.26</v>
      </c>
      <c r="F242" s="8">
        <v>0</v>
      </c>
      <c r="G242" s="8">
        <v>0</v>
      </c>
      <c r="H242" s="8">
        <v>6726.26</v>
      </c>
      <c r="I242" s="8" t="s">
        <v>320</v>
      </c>
      <c r="J242" s="20" t="s">
        <v>321</v>
      </c>
      <c r="K242" s="20" t="s">
        <v>321</v>
      </c>
      <c r="L242" s="8" t="s">
        <v>321</v>
      </c>
    </row>
    <row r="243" spans="1:12">
      <c r="A243" s="7">
        <v>220</v>
      </c>
      <c r="B243" s="18" t="s">
        <v>229</v>
      </c>
      <c r="C243" s="41">
        <v>4.1352700200000001E-4</v>
      </c>
      <c r="D243" s="8" t="s">
        <v>320</v>
      </c>
      <c r="E243" s="8">
        <v>1793.05</v>
      </c>
      <c r="F243" s="8">
        <v>0</v>
      </c>
      <c r="G243" s="8">
        <v>0</v>
      </c>
      <c r="H243" s="8">
        <v>1793.05</v>
      </c>
      <c r="I243" s="8" t="s">
        <v>320</v>
      </c>
      <c r="J243" s="20" t="s">
        <v>321</v>
      </c>
      <c r="K243" s="20" t="s">
        <v>321</v>
      </c>
      <c r="L243" s="8" t="s">
        <v>321</v>
      </c>
    </row>
    <row r="244" spans="1:12">
      <c r="A244" s="7">
        <v>221</v>
      </c>
      <c r="B244" s="18" t="s">
        <v>230</v>
      </c>
      <c r="C244" s="41">
        <v>2.5740509009999999E-3</v>
      </c>
      <c r="D244" s="8" t="s">
        <v>320</v>
      </c>
      <c r="E244" s="8">
        <v>11161.05</v>
      </c>
      <c r="F244" s="8">
        <v>0</v>
      </c>
      <c r="G244" s="8">
        <v>0</v>
      </c>
      <c r="H244" s="8">
        <v>11161.05</v>
      </c>
      <c r="I244" s="8" t="s">
        <v>320</v>
      </c>
      <c r="J244" s="20" t="s">
        <v>321</v>
      </c>
      <c r="K244" s="20" t="s">
        <v>321</v>
      </c>
      <c r="L244" s="8" t="s">
        <v>321</v>
      </c>
    </row>
    <row r="245" spans="1:12">
      <c r="A245" s="7">
        <v>222</v>
      </c>
      <c r="B245" s="18" t="s">
        <v>231</v>
      </c>
      <c r="C245" s="41">
        <v>1.8052764386000002E-2</v>
      </c>
      <c r="D245" s="8" t="s">
        <v>320</v>
      </c>
      <c r="E245" s="8">
        <v>78276.52</v>
      </c>
      <c r="F245" s="8">
        <v>0</v>
      </c>
      <c r="G245" s="8">
        <v>0</v>
      </c>
      <c r="H245" s="8">
        <v>78276.52</v>
      </c>
      <c r="I245" s="8" t="s">
        <v>322</v>
      </c>
      <c r="J245" s="20" t="s">
        <v>323</v>
      </c>
      <c r="K245" s="20" t="s">
        <v>388</v>
      </c>
      <c r="L245" s="8" t="s">
        <v>325</v>
      </c>
    </row>
    <row r="246" spans="1:12">
      <c r="A246" s="7">
        <v>223</v>
      </c>
      <c r="B246" s="18" t="s">
        <v>232</v>
      </c>
      <c r="C246" s="41">
        <v>3.8845852229999998E-3</v>
      </c>
      <c r="D246" s="8" t="s">
        <v>320</v>
      </c>
      <c r="E246" s="8">
        <v>16843.5</v>
      </c>
      <c r="F246" s="8">
        <v>0</v>
      </c>
      <c r="G246" s="8">
        <v>0</v>
      </c>
      <c r="H246" s="8">
        <v>16843.5</v>
      </c>
      <c r="I246" s="8" t="s">
        <v>322</v>
      </c>
      <c r="J246" s="20" t="s">
        <v>323</v>
      </c>
      <c r="K246" s="20" t="s">
        <v>389</v>
      </c>
      <c r="L246" s="8" t="s">
        <v>325</v>
      </c>
    </row>
    <row r="247" spans="1:12">
      <c r="A247" s="7">
        <v>224</v>
      </c>
      <c r="B247" s="18" t="s">
        <v>233</v>
      </c>
      <c r="C247" s="41">
        <v>1.10286173E-3</v>
      </c>
      <c r="D247" s="8" t="s">
        <v>320</v>
      </c>
      <c r="E247" s="8">
        <v>4781.99</v>
      </c>
      <c r="F247" s="8">
        <v>0</v>
      </c>
      <c r="G247" s="8">
        <v>0</v>
      </c>
      <c r="H247" s="8">
        <v>4781.99</v>
      </c>
      <c r="I247" s="8" t="s">
        <v>322</v>
      </c>
      <c r="J247" s="20" t="s">
        <v>323</v>
      </c>
      <c r="K247" s="20" t="s">
        <v>390</v>
      </c>
      <c r="L247" s="8" t="s">
        <v>325</v>
      </c>
    </row>
    <row r="248" spans="1:12">
      <c r="A248" s="7">
        <v>225</v>
      </c>
      <c r="B248" s="18" t="s">
        <v>234</v>
      </c>
      <c r="C248" s="41">
        <v>4.7180115800000001E-4</v>
      </c>
      <c r="D248" s="8" t="s">
        <v>320</v>
      </c>
      <c r="E248" s="8">
        <v>2045.72</v>
      </c>
      <c r="F248" s="8">
        <v>0</v>
      </c>
      <c r="G248" s="8">
        <v>0</v>
      </c>
      <c r="H248" s="8">
        <v>2045.72</v>
      </c>
      <c r="I248" s="8" t="s">
        <v>320</v>
      </c>
      <c r="J248" s="20" t="s">
        <v>321</v>
      </c>
      <c r="K248" s="20" t="s">
        <v>321</v>
      </c>
      <c r="L248" s="8" t="s">
        <v>321</v>
      </c>
    </row>
    <row r="249" spans="1:12">
      <c r="A249" s="7">
        <v>226</v>
      </c>
      <c r="B249" s="18" t="s">
        <v>235</v>
      </c>
      <c r="C249" s="41">
        <v>3.0790141000000001E-5</v>
      </c>
      <c r="D249" s="8" t="s">
        <v>322</v>
      </c>
      <c r="E249" s="8">
        <v>133.50559866946418</v>
      </c>
      <c r="F249" s="8">
        <v>-133.50559866946418</v>
      </c>
      <c r="G249" s="8">
        <v>0</v>
      </c>
      <c r="H249" s="8">
        <v>0</v>
      </c>
      <c r="I249" s="8" t="s">
        <v>320</v>
      </c>
      <c r="J249" s="20" t="s">
        <v>321</v>
      </c>
      <c r="K249" s="20" t="s">
        <v>321</v>
      </c>
      <c r="L249" s="8" t="s">
        <v>321</v>
      </c>
    </row>
    <row r="250" spans="1:12">
      <c r="A250" s="7">
        <v>227</v>
      </c>
      <c r="B250" s="18" t="s">
        <v>236</v>
      </c>
      <c r="C250" s="41">
        <v>3.0268607450000002E-3</v>
      </c>
      <c r="D250" s="8" t="s">
        <v>320</v>
      </c>
      <c r="E250" s="8">
        <v>13124.42</v>
      </c>
      <c r="F250" s="8">
        <v>0</v>
      </c>
      <c r="G250" s="8">
        <v>0</v>
      </c>
      <c r="H250" s="8">
        <v>13124.42</v>
      </c>
      <c r="I250" s="8" t="s">
        <v>320</v>
      </c>
      <c r="J250" s="20" t="s">
        <v>321</v>
      </c>
      <c r="K250" s="20" t="s">
        <v>321</v>
      </c>
      <c r="L250" s="8" t="s">
        <v>321</v>
      </c>
    </row>
    <row r="251" spans="1:12">
      <c r="A251" s="7">
        <v>228</v>
      </c>
      <c r="B251" s="18" t="s">
        <v>237</v>
      </c>
      <c r="C251" s="41">
        <v>8.1260410299999995E-3</v>
      </c>
      <c r="D251" s="8" t="s">
        <v>320</v>
      </c>
      <c r="E251" s="8">
        <v>35234.39</v>
      </c>
      <c r="F251" s="8">
        <v>0</v>
      </c>
      <c r="G251" s="8">
        <v>0</v>
      </c>
      <c r="H251" s="8">
        <v>35234.39</v>
      </c>
      <c r="I251" s="8" t="s">
        <v>322</v>
      </c>
      <c r="J251" s="20" t="s">
        <v>323</v>
      </c>
      <c r="K251" s="20" t="s">
        <v>391</v>
      </c>
      <c r="L251" s="8" t="s">
        <v>325</v>
      </c>
    </row>
    <row r="252" spans="1:12">
      <c r="A252" s="7">
        <v>229</v>
      </c>
      <c r="B252" s="18" t="s">
        <v>238</v>
      </c>
      <c r="C252" s="41">
        <v>1.547384E-4</v>
      </c>
      <c r="D252" s="8" t="s">
        <v>320</v>
      </c>
      <c r="E252" s="8">
        <v>670.94</v>
      </c>
      <c r="F252" s="8">
        <v>0</v>
      </c>
      <c r="G252" s="8">
        <v>0</v>
      </c>
      <c r="H252" s="8">
        <v>670.94</v>
      </c>
      <c r="I252" s="8" t="s">
        <v>320</v>
      </c>
      <c r="J252" s="20" t="s">
        <v>321</v>
      </c>
      <c r="K252" s="20" t="s">
        <v>321</v>
      </c>
      <c r="L252" s="8" t="s">
        <v>321</v>
      </c>
    </row>
    <row r="253" spans="1:12">
      <c r="A253" s="7">
        <v>230</v>
      </c>
      <c r="B253" s="18" t="s">
        <v>239</v>
      </c>
      <c r="C253" s="41">
        <v>2.3508376420000002E-3</v>
      </c>
      <c r="D253" s="8" t="s">
        <v>320</v>
      </c>
      <c r="E253" s="8">
        <v>10193.200000000001</v>
      </c>
      <c r="F253" s="8">
        <v>0</v>
      </c>
      <c r="G253" s="8">
        <v>0</v>
      </c>
      <c r="H253" s="8">
        <v>10193.200000000001</v>
      </c>
      <c r="I253" s="8" t="s">
        <v>320</v>
      </c>
      <c r="J253" s="20" t="s">
        <v>321</v>
      </c>
      <c r="K253" s="20" t="s">
        <v>321</v>
      </c>
      <c r="L253" s="8" t="s">
        <v>321</v>
      </c>
    </row>
    <row r="254" spans="1:12">
      <c r="A254" s="7">
        <v>231</v>
      </c>
      <c r="B254" s="18" t="s">
        <v>240</v>
      </c>
      <c r="C254" s="41">
        <v>6.6506399999999995E-7</v>
      </c>
      <c r="D254" s="8" t="s">
        <v>322</v>
      </c>
      <c r="E254" s="8">
        <v>2.8837077255836054</v>
      </c>
      <c r="F254" s="8">
        <v>-2.8837077255836054</v>
      </c>
      <c r="G254" s="8">
        <v>0</v>
      </c>
      <c r="H254" s="8">
        <v>0</v>
      </c>
      <c r="I254" s="8" t="s">
        <v>320</v>
      </c>
      <c r="J254" s="20" t="s">
        <v>321</v>
      </c>
      <c r="K254" s="20" t="s">
        <v>321</v>
      </c>
      <c r="L254" s="8" t="s">
        <v>321</v>
      </c>
    </row>
    <row r="255" spans="1:12">
      <c r="A255" s="7">
        <v>232</v>
      </c>
      <c r="B255" s="18" t="s">
        <v>241</v>
      </c>
      <c r="C255" s="41">
        <v>5.3087303600000003E-4</v>
      </c>
      <c r="D255" s="8" t="s">
        <v>320</v>
      </c>
      <c r="E255" s="8">
        <v>2301.86</v>
      </c>
      <c r="F255" s="8">
        <v>0</v>
      </c>
      <c r="G255" s="8">
        <v>0</v>
      </c>
      <c r="H255" s="8">
        <v>2301.86</v>
      </c>
      <c r="I255" s="8" t="s">
        <v>320</v>
      </c>
      <c r="J255" s="20" t="s">
        <v>321</v>
      </c>
      <c r="K255" s="20" t="s">
        <v>321</v>
      </c>
      <c r="L255" s="8" t="s">
        <v>321</v>
      </c>
    </row>
    <row r="256" spans="1:12">
      <c r="A256" s="7">
        <v>233</v>
      </c>
      <c r="B256" s="18" t="s">
        <v>242</v>
      </c>
      <c r="C256" s="41">
        <v>6.2120900000000004E-5</v>
      </c>
      <c r="D256" s="8" t="s">
        <v>322</v>
      </c>
      <c r="E256" s="8">
        <v>269.35530903823786</v>
      </c>
      <c r="F256" s="8">
        <v>-269.35530903823786</v>
      </c>
      <c r="G256" s="8">
        <v>0</v>
      </c>
      <c r="H256" s="8">
        <v>0</v>
      </c>
      <c r="I256" s="8" t="s">
        <v>320</v>
      </c>
      <c r="J256" s="20" t="s">
        <v>321</v>
      </c>
      <c r="K256" s="20" t="s">
        <v>321</v>
      </c>
      <c r="L256" s="8" t="s">
        <v>321</v>
      </c>
    </row>
    <row r="257" spans="1:12">
      <c r="A257" s="7">
        <v>234</v>
      </c>
      <c r="B257" s="18" t="s">
        <v>243</v>
      </c>
      <c r="C257" s="41">
        <v>2.6713434E-5</v>
      </c>
      <c r="D257" s="8" t="s">
        <v>322</v>
      </c>
      <c r="E257" s="8">
        <v>115.82905705716708</v>
      </c>
      <c r="F257" s="8">
        <v>-115.82905705716708</v>
      </c>
      <c r="G257" s="8">
        <v>0</v>
      </c>
      <c r="H257" s="8">
        <v>0</v>
      </c>
      <c r="I257" s="8" t="s">
        <v>320</v>
      </c>
      <c r="J257" s="20" t="s">
        <v>321</v>
      </c>
      <c r="K257" s="20" t="s">
        <v>321</v>
      </c>
      <c r="L257" s="8" t="s">
        <v>321</v>
      </c>
    </row>
    <row r="258" spans="1:12">
      <c r="A258" s="7">
        <v>235</v>
      </c>
      <c r="B258" s="18" t="s">
        <v>244</v>
      </c>
      <c r="C258" s="41">
        <v>2.235527101E-2</v>
      </c>
      <c r="D258" s="8" t="s">
        <v>320</v>
      </c>
      <c r="E258" s="8">
        <v>96932.13</v>
      </c>
      <c r="F258" s="8">
        <v>0</v>
      </c>
      <c r="G258" s="8">
        <v>0</v>
      </c>
      <c r="H258" s="8">
        <v>96932.13</v>
      </c>
      <c r="I258" s="8" t="s">
        <v>322</v>
      </c>
      <c r="J258" s="20" t="s">
        <v>323</v>
      </c>
      <c r="K258" s="20" t="s">
        <v>392</v>
      </c>
      <c r="L258" s="8" t="s">
        <v>325</v>
      </c>
    </row>
    <row r="259" spans="1:12">
      <c r="A259" s="7">
        <v>236</v>
      </c>
      <c r="B259" s="18" t="s">
        <v>245</v>
      </c>
      <c r="C259" s="41">
        <v>2.548942158E-3</v>
      </c>
      <c r="D259" s="8" t="s">
        <v>320</v>
      </c>
      <c r="E259" s="8">
        <v>11052.18</v>
      </c>
      <c r="F259" s="8">
        <v>0</v>
      </c>
      <c r="G259" s="8">
        <v>0</v>
      </c>
      <c r="H259" s="8">
        <v>11052.18</v>
      </c>
      <c r="I259" s="8" t="s">
        <v>320</v>
      </c>
      <c r="J259" s="20" t="s">
        <v>321</v>
      </c>
      <c r="K259" s="20" t="s">
        <v>321</v>
      </c>
      <c r="L259" s="8" t="s">
        <v>321</v>
      </c>
    </row>
    <row r="260" spans="1:12">
      <c r="A260" s="7">
        <v>237</v>
      </c>
      <c r="B260" s="18" t="s">
        <v>246</v>
      </c>
      <c r="C260" s="41">
        <v>2.031104044E-3</v>
      </c>
      <c r="D260" s="8" t="s">
        <v>320</v>
      </c>
      <c r="E260" s="8">
        <v>8806.84</v>
      </c>
      <c r="F260" s="8">
        <v>0</v>
      </c>
      <c r="G260" s="8">
        <v>0</v>
      </c>
      <c r="H260" s="8">
        <v>8806.84</v>
      </c>
      <c r="I260" s="8" t="s">
        <v>320</v>
      </c>
      <c r="J260" s="20" t="s">
        <v>321</v>
      </c>
      <c r="K260" s="20" t="s">
        <v>321</v>
      </c>
      <c r="L260" s="8" t="s">
        <v>321</v>
      </c>
    </row>
    <row r="261" spans="1:12">
      <c r="A261" s="7">
        <v>238</v>
      </c>
      <c r="B261" s="18" t="s">
        <v>247</v>
      </c>
      <c r="C261" s="41">
        <v>1.0536459781999999E-2</v>
      </c>
      <c r="D261" s="8" t="s">
        <v>320</v>
      </c>
      <c r="E261" s="8">
        <v>45685.93</v>
      </c>
      <c r="F261" s="8">
        <v>0</v>
      </c>
      <c r="G261" s="8">
        <v>0</v>
      </c>
      <c r="H261" s="8">
        <v>45685.93</v>
      </c>
      <c r="I261" s="8" t="s">
        <v>322</v>
      </c>
      <c r="J261" s="20" t="s">
        <v>323</v>
      </c>
      <c r="K261" s="20" t="s">
        <v>428</v>
      </c>
      <c r="L261" s="8" t="s">
        <v>325</v>
      </c>
    </row>
    <row r="262" spans="1:12">
      <c r="A262" s="7">
        <v>239</v>
      </c>
      <c r="B262" s="18" t="s">
        <v>248</v>
      </c>
      <c r="C262" s="41">
        <v>3.5811995800000003E-4</v>
      </c>
      <c r="D262" s="8" t="s">
        <v>320</v>
      </c>
      <c r="E262" s="8">
        <v>1552.8</v>
      </c>
      <c r="F262" s="8">
        <v>0</v>
      </c>
      <c r="G262" s="8">
        <v>0</v>
      </c>
      <c r="H262" s="8">
        <v>1552.8</v>
      </c>
      <c r="I262" s="8" t="s">
        <v>320</v>
      </c>
      <c r="J262" s="20" t="s">
        <v>321</v>
      </c>
      <c r="K262" s="20" t="s">
        <v>321</v>
      </c>
      <c r="L262" s="8" t="s">
        <v>321</v>
      </c>
    </row>
    <row r="263" spans="1:12">
      <c r="A263" s="7">
        <v>240</v>
      </c>
      <c r="B263" s="18" t="s">
        <v>249</v>
      </c>
      <c r="C263" s="41">
        <v>8.7972621999999999E-5</v>
      </c>
      <c r="D263" s="8" t="s">
        <v>320</v>
      </c>
      <c r="E263" s="8">
        <v>381.45</v>
      </c>
      <c r="F263" s="8">
        <v>0</v>
      </c>
      <c r="G263" s="8">
        <v>0</v>
      </c>
      <c r="H263" s="8">
        <v>381.45</v>
      </c>
      <c r="I263" s="8" t="s">
        <v>320</v>
      </c>
      <c r="J263" s="20" t="s">
        <v>321</v>
      </c>
      <c r="K263" s="20" t="s">
        <v>321</v>
      </c>
      <c r="L263" s="8" t="s">
        <v>321</v>
      </c>
    </row>
    <row r="264" spans="1:12">
      <c r="A264" s="7">
        <v>241</v>
      </c>
      <c r="B264" s="18" t="s">
        <v>250</v>
      </c>
      <c r="C264" s="41">
        <v>7.2444420000000002E-5</v>
      </c>
      <c r="D264" s="8" t="s">
        <v>322</v>
      </c>
      <c r="E264" s="8">
        <v>314.11793997182747</v>
      </c>
      <c r="F264" s="8">
        <v>-314.11793997182747</v>
      </c>
      <c r="G264" s="8">
        <v>0</v>
      </c>
      <c r="H264" s="8">
        <v>0</v>
      </c>
      <c r="I264" s="8" t="s">
        <v>320</v>
      </c>
      <c r="J264" s="20" t="s">
        <v>321</v>
      </c>
      <c r="K264" s="20" t="s">
        <v>321</v>
      </c>
      <c r="L264" s="8" t="s">
        <v>321</v>
      </c>
    </row>
    <row r="265" spans="1:12">
      <c r="A265" s="7">
        <v>242</v>
      </c>
      <c r="B265" s="18" t="s">
        <v>251</v>
      </c>
      <c r="C265" s="41">
        <v>2.2496241950000001E-3</v>
      </c>
      <c r="D265" s="8" t="s">
        <v>320</v>
      </c>
      <c r="E265" s="8">
        <v>9754.34</v>
      </c>
      <c r="F265" s="8">
        <v>0</v>
      </c>
      <c r="G265" s="8">
        <v>0</v>
      </c>
      <c r="H265" s="8">
        <v>9754.34</v>
      </c>
      <c r="I265" s="8" t="s">
        <v>320</v>
      </c>
      <c r="J265" s="20" t="s">
        <v>321</v>
      </c>
      <c r="K265" s="20" t="s">
        <v>321</v>
      </c>
      <c r="L265" s="8" t="s">
        <v>321</v>
      </c>
    </row>
    <row r="266" spans="1:12">
      <c r="A266" s="7">
        <v>243</v>
      </c>
      <c r="B266" s="18" t="s">
        <v>252</v>
      </c>
      <c r="C266" s="41">
        <v>3.1110081E-5</v>
      </c>
      <c r="D266" s="8" t="s">
        <v>322</v>
      </c>
      <c r="E266" s="8">
        <v>134.89285380539579</v>
      </c>
      <c r="F266" s="8">
        <v>-134.89285380539579</v>
      </c>
      <c r="G266" s="8">
        <v>0</v>
      </c>
      <c r="H266" s="8">
        <v>0</v>
      </c>
      <c r="I266" s="8" t="s">
        <v>320</v>
      </c>
      <c r="J266" s="20" t="s">
        <v>321</v>
      </c>
      <c r="K266" s="20" t="s">
        <v>321</v>
      </c>
      <c r="L266" s="8" t="s">
        <v>321</v>
      </c>
    </row>
    <row r="267" spans="1:12">
      <c r="A267" s="7">
        <v>244</v>
      </c>
      <c r="B267" s="18" t="s">
        <v>253</v>
      </c>
      <c r="C267" s="41">
        <v>7.5956312999999999E-5</v>
      </c>
      <c r="D267" s="8" t="s">
        <v>322</v>
      </c>
      <c r="E267" s="8">
        <v>329.34545638456819</v>
      </c>
      <c r="F267" s="8">
        <v>-329.34545638456819</v>
      </c>
      <c r="G267" s="8">
        <v>0</v>
      </c>
      <c r="H267" s="8">
        <v>0</v>
      </c>
      <c r="I267" s="8" t="s">
        <v>320</v>
      </c>
      <c r="J267" s="20" t="s">
        <v>321</v>
      </c>
      <c r="K267" s="20" t="s">
        <v>321</v>
      </c>
      <c r="L267" s="8" t="s">
        <v>321</v>
      </c>
    </row>
    <row r="268" spans="1:12">
      <c r="A268" s="7">
        <v>245</v>
      </c>
      <c r="B268" s="18" t="s">
        <v>254</v>
      </c>
      <c r="C268" s="41">
        <v>6.9474875099999995E-4</v>
      </c>
      <c r="D268" s="8" t="s">
        <v>320</v>
      </c>
      <c r="E268" s="8">
        <v>3012.42</v>
      </c>
      <c r="F268" s="8">
        <v>0</v>
      </c>
      <c r="G268" s="8">
        <v>0</v>
      </c>
      <c r="H268" s="8">
        <v>3012.42</v>
      </c>
      <c r="I268" s="8" t="s">
        <v>322</v>
      </c>
      <c r="J268" s="20" t="s">
        <v>323</v>
      </c>
      <c r="K268" s="20" t="s">
        <v>393</v>
      </c>
      <c r="L268" s="8" t="s">
        <v>325</v>
      </c>
    </row>
    <row r="269" spans="1:12">
      <c r="A269" s="7">
        <v>246</v>
      </c>
      <c r="B269" s="18" t="s">
        <v>255</v>
      </c>
      <c r="C269" s="41">
        <v>2.8792492200000001E-4</v>
      </c>
      <c r="D269" s="8" t="s">
        <v>320</v>
      </c>
      <c r="E269" s="8">
        <v>1248.44</v>
      </c>
      <c r="F269" s="8">
        <v>0</v>
      </c>
      <c r="G269" s="8">
        <v>0</v>
      </c>
      <c r="H269" s="8">
        <v>1248.44</v>
      </c>
      <c r="I269" s="8" t="s">
        <v>320</v>
      </c>
      <c r="J269" s="20" t="s">
        <v>321</v>
      </c>
      <c r="K269" s="20" t="s">
        <v>321</v>
      </c>
      <c r="L269" s="8" t="s">
        <v>321</v>
      </c>
    </row>
    <row r="270" spans="1:12">
      <c r="A270" s="7">
        <v>247</v>
      </c>
      <c r="B270" s="18" t="s">
        <v>256</v>
      </c>
      <c r="C270" s="41">
        <v>1.410325234E-3</v>
      </c>
      <c r="D270" s="8" t="s">
        <v>320</v>
      </c>
      <c r="E270" s="8">
        <v>6115.15</v>
      </c>
      <c r="F270" s="8">
        <v>0</v>
      </c>
      <c r="G270" s="8">
        <v>0</v>
      </c>
      <c r="H270" s="8">
        <v>6115.15</v>
      </c>
      <c r="I270" s="8" t="s">
        <v>320</v>
      </c>
      <c r="J270" s="20" t="s">
        <v>321</v>
      </c>
      <c r="K270" s="20" t="s">
        <v>321</v>
      </c>
      <c r="L270" s="8" t="s">
        <v>321</v>
      </c>
    </row>
    <row r="271" spans="1:12">
      <c r="A271" s="7">
        <v>248</v>
      </c>
      <c r="B271" s="18" t="s">
        <v>257</v>
      </c>
      <c r="C271" s="41">
        <v>4.9641098760000004E-3</v>
      </c>
      <c r="D271" s="8" t="s">
        <v>320</v>
      </c>
      <c r="E271" s="8">
        <v>21524.31</v>
      </c>
      <c r="F271" s="8">
        <v>0</v>
      </c>
      <c r="G271" s="8">
        <v>0</v>
      </c>
      <c r="H271" s="8">
        <v>21524.31</v>
      </c>
      <c r="I271" s="8" t="s">
        <v>322</v>
      </c>
      <c r="J271" s="20" t="s">
        <v>323</v>
      </c>
      <c r="K271" s="20" t="s">
        <v>394</v>
      </c>
      <c r="L271" s="8" t="s">
        <v>325</v>
      </c>
    </row>
    <row r="272" spans="1:12">
      <c r="A272" s="7">
        <v>249</v>
      </c>
      <c r="B272" s="18" t="s">
        <v>258</v>
      </c>
      <c r="C272" s="41">
        <v>5.7576761999999997E-5</v>
      </c>
      <c r="D272" s="8" t="s">
        <v>322</v>
      </c>
      <c r="E272" s="8">
        <v>249.65199348256493</v>
      </c>
      <c r="F272" s="8">
        <v>-249.65199348256493</v>
      </c>
      <c r="G272" s="8">
        <v>0</v>
      </c>
      <c r="H272" s="8">
        <v>0</v>
      </c>
      <c r="I272" s="8" t="s">
        <v>320</v>
      </c>
      <c r="J272" s="20" t="s">
        <v>321</v>
      </c>
      <c r="K272" s="20" t="s">
        <v>321</v>
      </c>
      <c r="L272" s="8" t="s">
        <v>321</v>
      </c>
    </row>
    <row r="273" spans="1:12">
      <c r="A273" s="7">
        <v>250</v>
      </c>
      <c r="B273" s="18" t="s">
        <v>259</v>
      </c>
      <c r="C273" s="41">
        <v>3.0609499999999999E-7</v>
      </c>
      <c r="D273" s="8" t="s">
        <v>322</v>
      </c>
      <c r="E273" s="8">
        <v>1.3272234194942347</v>
      </c>
      <c r="F273" s="8">
        <v>-1.3272234194942347</v>
      </c>
      <c r="G273" s="8">
        <v>0</v>
      </c>
      <c r="H273" s="8">
        <v>0</v>
      </c>
      <c r="I273" s="8" t="s">
        <v>320</v>
      </c>
      <c r="J273" s="20" t="s">
        <v>321</v>
      </c>
      <c r="K273" s="20" t="s">
        <v>321</v>
      </c>
      <c r="L273" s="8" t="s">
        <v>321</v>
      </c>
    </row>
    <row r="274" spans="1:12">
      <c r="A274" s="7">
        <v>251</v>
      </c>
      <c r="B274" s="18" t="s">
        <v>260</v>
      </c>
      <c r="C274" s="41">
        <v>7.6929149099999995E-4</v>
      </c>
      <c r="D274" s="8" t="s">
        <v>320</v>
      </c>
      <c r="E274" s="8">
        <v>3335.64</v>
      </c>
      <c r="F274" s="8">
        <v>0</v>
      </c>
      <c r="G274" s="8">
        <v>0</v>
      </c>
      <c r="H274" s="8">
        <v>3335.64</v>
      </c>
      <c r="I274" s="8" t="s">
        <v>322</v>
      </c>
      <c r="J274" s="20" t="s">
        <v>323</v>
      </c>
      <c r="K274" s="20" t="s">
        <v>335</v>
      </c>
      <c r="L274" s="8" t="s">
        <v>325</v>
      </c>
    </row>
    <row r="275" spans="1:12">
      <c r="A275" s="7">
        <v>252</v>
      </c>
      <c r="B275" s="18" t="s">
        <v>261</v>
      </c>
      <c r="C275" s="41">
        <v>4.5586529889999998E-3</v>
      </c>
      <c r="D275" s="8" t="s">
        <v>320</v>
      </c>
      <c r="E275" s="8">
        <v>19766.25</v>
      </c>
      <c r="F275" s="8">
        <v>0</v>
      </c>
      <c r="G275" s="8">
        <v>0</v>
      </c>
      <c r="H275" s="8">
        <v>19766.25</v>
      </c>
      <c r="I275" s="8" t="s">
        <v>320</v>
      </c>
      <c r="J275" s="20" t="s">
        <v>321</v>
      </c>
      <c r="K275" s="20" t="s">
        <v>321</v>
      </c>
      <c r="L275" s="8" t="s">
        <v>321</v>
      </c>
    </row>
    <row r="276" spans="1:12">
      <c r="A276" s="7">
        <v>253</v>
      </c>
      <c r="B276" s="18" t="s">
        <v>262</v>
      </c>
      <c r="C276" s="41">
        <v>3.4487897099999998E-4</v>
      </c>
      <c r="D276" s="8" t="s">
        <v>320</v>
      </c>
      <c r="E276" s="8">
        <v>1495.39</v>
      </c>
      <c r="F276" s="8">
        <v>0</v>
      </c>
      <c r="G276" s="8">
        <v>0</v>
      </c>
      <c r="H276" s="8">
        <v>1495.39</v>
      </c>
      <c r="I276" s="8" t="s">
        <v>320</v>
      </c>
      <c r="J276" s="20" t="s">
        <v>321</v>
      </c>
      <c r="K276" s="20" t="s">
        <v>321</v>
      </c>
      <c r="L276" s="8" t="s">
        <v>321</v>
      </c>
    </row>
    <row r="277" spans="1:12">
      <c r="A277" s="7">
        <v>254</v>
      </c>
      <c r="B277" s="18" t="s">
        <v>263</v>
      </c>
      <c r="C277" s="41">
        <v>1.315412904E-2</v>
      </c>
      <c r="D277" s="8" t="s">
        <v>320</v>
      </c>
      <c r="E277" s="8">
        <v>57036.11</v>
      </c>
      <c r="F277" s="8">
        <v>0</v>
      </c>
      <c r="G277" s="8">
        <v>0</v>
      </c>
      <c r="H277" s="8">
        <v>57036.11</v>
      </c>
      <c r="I277" s="8" t="s">
        <v>322</v>
      </c>
      <c r="J277" s="20" t="s">
        <v>323</v>
      </c>
      <c r="K277" s="20" t="s">
        <v>429</v>
      </c>
      <c r="L277" s="8" t="s">
        <v>325</v>
      </c>
    </row>
    <row r="278" spans="1:12">
      <c r="A278" s="7">
        <v>255</v>
      </c>
      <c r="B278" s="18" t="s">
        <v>264</v>
      </c>
      <c r="C278" s="41">
        <v>4.8332605400000001E-4</v>
      </c>
      <c r="D278" s="8" t="s">
        <v>320</v>
      </c>
      <c r="E278" s="8">
        <v>2095.69</v>
      </c>
      <c r="F278" s="8">
        <v>0</v>
      </c>
      <c r="G278" s="8">
        <v>0</v>
      </c>
      <c r="H278" s="8">
        <v>2095.69</v>
      </c>
      <c r="I278" s="8" t="s">
        <v>320</v>
      </c>
      <c r="J278" s="20" t="s">
        <v>321</v>
      </c>
      <c r="K278" s="20" t="s">
        <v>321</v>
      </c>
      <c r="L278" s="8" t="s">
        <v>321</v>
      </c>
    </row>
    <row r="279" spans="1:12">
      <c r="A279" s="7">
        <v>256</v>
      </c>
      <c r="B279" s="18" t="s">
        <v>265</v>
      </c>
      <c r="C279" s="41">
        <v>2.6615292033999999E-2</v>
      </c>
      <c r="D279" s="8" t="s">
        <v>320</v>
      </c>
      <c r="E279" s="8">
        <v>115403.51</v>
      </c>
      <c r="F279" s="8">
        <v>0</v>
      </c>
      <c r="G279" s="8">
        <v>0</v>
      </c>
      <c r="H279" s="8">
        <v>115403.51</v>
      </c>
      <c r="I279" s="8" t="s">
        <v>322</v>
      </c>
      <c r="J279" s="20" t="s">
        <v>323</v>
      </c>
      <c r="K279" s="20" t="s">
        <v>395</v>
      </c>
      <c r="L279" s="8" t="s">
        <v>325</v>
      </c>
    </row>
    <row r="280" spans="1:12">
      <c r="A280" s="7">
        <v>257</v>
      </c>
      <c r="B280" s="18" t="s">
        <v>266</v>
      </c>
      <c r="C280" s="41">
        <v>1.3063534440000001E-3</v>
      </c>
      <c r="D280" s="8" t="s">
        <v>320</v>
      </c>
      <c r="E280" s="8">
        <v>5664.33</v>
      </c>
      <c r="F280" s="8">
        <v>0</v>
      </c>
      <c r="G280" s="8">
        <v>0</v>
      </c>
      <c r="H280" s="8">
        <v>5664.33</v>
      </c>
      <c r="I280" s="8" t="s">
        <v>320</v>
      </c>
      <c r="J280" s="20" t="s">
        <v>321</v>
      </c>
      <c r="K280" s="20" t="s">
        <v>321</v>
      </c>
      <c r="L280" s="8" t="s">
        <v>321</v>
      </c>
    </row>
    <row r="281" spans="1:12">
      <c r="A281" s="7">
        <v>258</v>
      </c>
      <c r="B281" s="18" t="s">
        <v>267</v>
      </c>
      <c r="C281" s="41">
        <v>9.3847771200000004E-4</v>
      </c>
      <c r="D281" s="8" t="s">
        <v>320</v>
      </c>
      <c r="E281" s="8">
        <v>4069.23</v>
      </c>
      <c r="F281" s="8">
        <v>0</v>
      </c>
      <c r="G281" s="8">
        <v>0</v>
      </c>
      <c r="H281" s="8">
        <v>4069.23</v>
      </c>
      <c r="I281" s="8" t="s">
        <v>322</v>
      </c>
      <c r="J281" s="20" t="s">
        <v>323</v>
      </c>
      <c r="K281" s="20" t="s">
        <v>335</v>
      </c>
      <c r="L281" s="8" t="s">
        <v>325</v>
      </c>
    </row>
    <row r="282" spans="1:12">
      <c r="A282" s="7">
        <v>259</v>
      </c>
      <c r="B282" s="18" t="s">
        <v>268</v>
      </c>
      <c r="C282" s="41">
        <v>0.114087527346</v>
      </c>
      <c r="D282" s="8" t="s">
        <v>320</v>
      </c>
      <c r="E282" s="8">
        <v>494681.84</v>
      </c>
      <c r="F282" s="8">
        <v>0</v>
      </c>
      <c r="G282" s="8">
        <v>0</v>
      </c>
      <c r="H282" s="8">
        <v>494681.84</v>
      </c>
      <c r="I282" s="8" t="s">
        <v>322</v>
      </c>
      <c r="J282" s="20" t="s">
        <v>323</v>
      </c>
      <c r="K282" s="20" t="s">
        <v>378</v>
      </c>
      <c r="L282" s="8" t="s">
        <v>325</v>
      </c>
    </row>
    <row r="283" spans="1:12">
      <c r="A283" s="7">
        <v>260</v>
      </c>
      <c r="B283" s="18" t="s">
        <v>269</v>
      </c>
      <c r="C283" s="41">
        <v>1.5671696719999999E-3</v>
      </c>
      <c r="D283" s="8" t="s">
        <v>320</v>
      </c>
      <c r="E283" s="8">
        <v>6795.22</v>
      </c>
      <c r="F283" s="8">
        <v>0</v>
      </c>
      <c r="G283" s="8">
        <v>0</v>
      </c>
      <c r="H283" s="8">
        <v>6795.22</v>
      </c>
      <c r="I283" s="8" t="s">
        <v>320</v>
      </c>
      <c r="J283" s="20" t="s">
        <v>321</v>
      </c>
      <c r="K283" s="20" t="s">
        <v>321</v>
      </c>
      <c r="L283" s="8" t="s">
        <v>321</v>
      </c>
    </row>
    <row r="284" spans="1:12">
      <c r="A284" s="7">
        <v>261</v>
      </c>
      <c r="B284" s="18" t="s">
        <v>270</v>
      </c>
      <c r="C284" s="41">
        <v>3.6531164909999999E-3</v>
      </c>
      <c r="D284" s="8" t="s">
        <v>320</v>
      </c>
      <c r="E284" s="8">
        <v>15839.86</v>
      </c>
      <c r="F284" s="8">
        <v>0</v>
      </c>
      <c r="G284" s="8">
        <v>0</v>
      </c>
      <c r="H284" s="8">
        <v>15839.86</v>
      </c>
      <c r="I284" s="8" t="s">
        <v>322</v>
      </c>
      <c r="J284" s="20" t="s">
        <v>323</v>
      </c>
      <c r="K284" s="20" t="s">
        <v>396</v>
      </c>
      <c r="L284" s="8" t="s">
        <v>325</v>
      </c>
    </row>
    <row r="285" spans="1:12">
      <c r="A285" s="7">
        <v>262</v>
      </c>
      <c r="B285" s="18" t="s">
        <v>271</v>
      </c>
      <c r="C285" s="41">
        <v>3.3453814500000001E-3</v>
      </c>
      <c r="D285" s="8" t="s">
        <v>320</v>
      </c>
      <c r="E285" s="8">
        <v>14505.52</v>
      </c>
      <c r="F285" s="8">
        <v>0</v>
      </c>
      <c r="G285" s="8">
        <v>0</v>
      </c>
      <c r="H285" s="8">
        <v>14505.52</v>
      </c>
      <c r="I285" s="8" t="s">
        <v>322</v>
      </c>
      <c r="J285" s="20" t="s">
        <v>323</v>
      </c>
      <c r="K285" s="20" t="s">
        <v>397</v>
      </c>
      <c r="L285" s="8" t="s">
        <v>325</v>
      </c>
    </row>
    <row r="286" spans="1:12">
      <c r="A286" s="7">
        <v>263</v>
      </c>
      <c r="B286" s="18" t="s">
        <v>272</v>
      </c>
      <c r="C286" s="41">
        <v>3.4982406100000002E-4</v>
      </c>
      <c r="D286" s="8" t="s">
        <v>320</v>
      </c>
      <c r="E286" s="8">
        <v>1516.83</v>
      </c>
      <c r="F286" s="8">
        <v>0</v>
      </c>
      <c r="G286" s="8">
        <v>0</v>
      </c>
      <c r="H286" s="8">
        <v>1516.83</v>
      </c>
      <c r="I286" s="8" t="s">
        <v>320</v>
      </c>
      <c r="J286" s="20" t="s">
        <v>321</v>
      </c>
      <c r="K286" s="20" t="s">
        <v>321</v>
      </c>
      <c r="L286" s="8" t="s">
        <v>321</v>
      </c>
    </row>
    <row r="287" spans="1:12">
      <c r="A287" s="7">
        <v>264</v>
      </c>
      <c r="B287" s="18" t="s">
        <v>273</v>
      </c>
      <c r="C287" s="41">
        <v>2.2074607600000001E-4</v>
      </c>
      <c r="D287" s="8" t="s">
        <v>320</v>
      </c>
      <c r="E287" s="8">
        <v>957.15</v>
      </c>
      <c r="F287" s="8">
        <v>0</v>
      </c>
      <c r="G287" s="8">
        <v>0</v>
      </c>
      <c r="H287" s="8">
        <v>957.15</v>
      </c>
      <c r="I287" s="8" t="s">
        <v>320</v>
      </c>
      <c r="J287" s="20" t="s">
        <v>321</v>
      </c>
      <c r="K287" s="20" t="s">
        <v>321</v>
      </c>
      <c r="L287" s="8" t="s">
        <v>321</v>
      </c>
    </row>
    <row r="288" spans="1:12">
      <c r="A288" s="7">
        <v>265</v>
      </c>
      <c r="B288" s="18" t="s">
        <v>274</v>
      </c>
      <c r="C288" s="41">
        <v>3.4175249799999998E-4</v>
      </c>
      <c r="D288" s="8" t="s">
        <v>320</v>
      </c>
      <c r="E288" s="8">
        <v>1481.83</v>
      </c>
      <c r="F288" s="8">
        <v>0</v>
      </c>
      <c r="G288" s="8">
        <v>0</v>
      </c>
      <c r="H288" s="8">
        <v>1481.83</v>
      </c>
      <c r="I288" s="8" t="s">
        <v>320</v>
      </c>
      <c r="J288" s="20" t="s">
        <v>321</v>
      </c>
      <c r="K288" s="20" t="s">
        <v>321</v>
      </c>
      <c r="L288" s="8" t="s">
        <v>321</v>
      </c>
    </row>
    <row r="289" spans="1:12">
      <c r="A289" s="7">
        <v>266</v>
      </c>
      <c r="B289" s="18" t="s">
        <v>275</v>
      </c>
      <c r="C289" s="41">
        <v>5.8366538500000001E-4</v>
      </c>
      <c r="D289" s="8" t="s">
        <v>320</v>
      </c>
      <c r="E289" s="8">
        <v>2530.7600000000002</v>
      </c>
      <c r="F289" s="8">
        <v>0</v>
      </c>
      <c r="G289" s="8">
        <v>0</v>
      </c>
      <c r="H289" s="8">
        <v>2530.7600000000002</v>
      </c>
      <c r="I289" s="8" t="s">
        <v>320</v>
      </c>
      <c r="J289" s="20" t="s">
        <v>321</v>
      </c>
      <c r="K289" s="20" t="s">
        <v>321</v>
      </c>
      <c r="L289" s="8" t="s">
        <v>321</v>
      </c>
    </row>
    <row r="290" spans="1:12">
      <c r="A290" s="7">
        <v>267</v>
      </c>
      <c r="B290" s="18" t="s">
        <v>276</v>
      </c>
      <c r="C290" s="41">
        <v>1.526406854E-3</v>
      </c>
      <c r="D290" s="8" t="s">
        <v>320</v>
      </c>
      <c r="E290" s="8">
        <v>6618.48</v>
      </c>
      <c r="F290" s="8">
        <v>0</v>
      </c>
      <c r="G290" s="8">
        <v>0</v>
      </c>
      <c r="H290" s="8">
        <v>6618.48</v>
      </c>
      <c r="I290" s="8" t="s">
        <v>320</v>
      </c>
      <c r="J290" s="20" t="s">
        <v>321</v>
      </c>
      <c r="K290" s="20" t="s">
        <v>321</v>
      </c>
      <c r="L290" s="8" t="s">
        <v>321</v>
      </c>
    </row>
    <row r="291" spans="1:12">
      <c r="A291" s="7">
        <v>268</v>
      </c>
      <c r="B291" s="18" t="s">
        <v>277</v>
      </c>
      <c r="C291" s="41">
        <v>3.4585485399999999E-4</v>
      </c>
      <c r="D291" s="8" t="s">
        <v>320</v>
      </c>
      <c r="E291" s="8">
        <v>1499.62</v>
      </c>
      <c r="F291" s="8">
        <v>0</v>
      </c>
      <c r="G291" s="8">
        <v>0</v>
      </c>
      <c r="H291" s="8">
        <v>1499.62</v>
      </c>
      <c r="I291" s="8" t="s">
        <v>320</v>
      </c>
      <c r="J291" s="20" t="s">
        <v>321</v>
      </c>
      <c r="K291" s="20" t="s">
        <v>321</v>
      </c>
      <c r="L291" s="8" t="s">
        <v>321</v>
      </c>
    </row>
    <row r="292" spans="1:12">
      <c r="A292" s="7">
        <v>269</v>
      </c>
      <c r="B292" s="18" t="s">
        <v>278</v>
      </c>
      <c r="C292" s="41">
        <v>5.3695276200000004E-4</v>
      </c>
      <c r="D292" s="8" t="s">
        <v>320</v>
      </c>
      <c r="E292" s="8">
        <v>2328.2199999999998</v>
      </c>
      <c r="F292" s="8">
        <v>0</v>
      </c>
      <c r="G292" s="8">
        <v>0</v>
      </c>
      <c r="H292" s="8">
        <v>2328.2199999999998</v>
      </c>
      <c r="I292" s="8" t="s">
        <v>320</v>
      </c>
      <c r="J292" s="20" t="s">
        <v>321</v>
      </c>
      <c r="K292" s="20" t="s">
        <v>321</v>
      </c>
      <c r="L292" s="8" t="s">
        <v>321</v>
      </c>
    </row>
    <row r="293" spans="1:12">
      <c r="A293" s="7">
        <v>270</v>
      </c>
      <c r="B293" s="18" t="s">
        <v>279</v>
      </c>
      <c r="C293" s="41">
        <v>3.6753988999999997E-5</v>
      </c>
      <c r="D293" s="8" t="s">
        <v>322</v>
      </c>
      <c r="E293" s="8">
        <v>159.36475591118275</v>
      </c>
      <c r="F293" s="8">
        <v>-159.36475591118275</v>
      </c>
      <c r="G293" s="8">
        <v>0</v>
      </c>
      <c r="H293" s="8">
        <v>0</v>
      </c>
      <c r="I293" s="8" t="s">
        <v>320</v>
      </c>
      <c r="J293" s="20" t="s">
        <v>321</v>
      </c>
      <c r="K293" s="20" t="s">
        <v>321</v>
      </c>
      <c r="L293" s="8" t="s">
        <v>321</v>
      </c>
    </row>
    <row r="294" spans="1:12">
      <c r="A294" s="4">
        <v>271</v>
      </c>
      <c r="B294" s="22" t="s">
        <v>398</v>
      </c>
      <c r="C294" s="42">
        <v>0.99954731139000053</v>
      </c>
      <c r="D294" s="32"/>
      <c r="E294" s="40">
        <v>4334022.3866475681</v>
      </c>
      <c r="F294" s="5">
        <v>-6217.6066475657854</v>
      </c>
      <c r="G294" s="5">
        <v>1234.27</v>
      </c>
      <c r="H294" s="5">
        <v>4329039.0500000017</v>
      </c>
      <c r="I294" s="8"/>
      <c r="J294" s="20"/>
      <c r="K294" s="20"/>
      <c r="L294" s="43"/>
    </row>
    <row r="295" spans="1:12">
      <c r="A295" s="56" t="s">
        <v>399</v>
      </c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7"/>
    </row>
    <row r="296" spans="1:12">
      <c r="A296" s="7">
        <v>1</v>
      </c>
      <c r="B296" s="18" t="s">
        <v>400</v>
      </c>
      <c r="C296" s="41">
        <v>4.3760292E-5</v>
      </c>
      <c r="D296" s="8" t="s">
        <v>322</v>
      </c>
      <c r="E296" s="8">
        <v>189.74398270571623</v>
      </c>
      <c r="F296" s="8">
        <v>-189.74398270571623</v>
      </c>
      <c r="G296" s="8">
        <v>0</v>
      </c>
      <c r="H296" s="8">
        <v>0</v>
      </c>
      <c r="I296" s="8" t="s">
        <v>320</v>
      </c>
      <c r="J296" s="20" t="s">
        <v>321</v>
      </c>
      <c r="K296" s="20" t="s">
        <v>321</v>
      </c>
      <c r="L296" s="8" t="s">
        <v>321</v>
      </c>
    </row>
    <row r="297" spans="1:12">
      <c r="A297" s="7">
        <v>2</v>
      </c>
      <c r="B297" s="18" t="s">
        <v>401</v>
      </c>
      <c r="C297" s="41">
        <v>1.7535336999999999E-5</v>
      </c>
      <c r="D297" s="8" t="s">
        <v>322</v>
      </c>
      <c r="E297" s="8">
        <v>76.032963410456802</v>
      </c>
      <c r="F297" s="8">
        <v>-76.032963410456802</v>
      </c>
      <c r="G297" s="8">
        <v>0</v>
      </c>
      <c r="H297" s="8">
        <v>0</v>
      </c>
      <c r="I297" s="8" t="s">
        <v>320</v>
      </c>
      <c r="J297" s="20" t="s">
        <v>321</v>
      </c>
      <c r="K297" s="20" t="s">
        <v>321</v>
      </c>
      <c r="L297" s="8" t="s">
        <v>321</v>
      </c>
    </row>
    <row r="298" spans="1:12">
      <c r="A298" s="7">
        <v>3</v>
      </c>
      <c r="B298" s="18" t="s">
        <v>402</v>
      </c>
      <c r="C298" s="41">
        <v>4.6474904999999998E-5</v>
      </c>
      <c r="D298" s="8" t="s">
        <v>322</v>
      </c>
      <c r="E298" s="8">
        <v>201.51450476084128</v>
      </c>
      <c r="F298" s="8">
        <v>-201.51450476084128</v>
      </c>
      <c r="G298" s="8">
        <v>0</v>
      </c>
      <c r="H298" s="8">
        <v>0</v>
      </c>
      <c r="I298" s="8" t="s">
        <v>320</v>
      </c>
      <c r="J298" s="20" t="s">
        <v>321</v>
      </c>
      <c r="K298" s="20" t="s">
        <v>321</v>
      </c>
      <c r="L298" s="8" t="s">
        <v>321</v>
      </c>
    </row>
    <row r="299" spans="1:12">
      <c r="A299" s="7">
        <v>4</v>
      </c>
      <c r="B299" s="18" t="s">
        <v>403</v>
      </c>
      <c r="C299" s="41">
        <v>7.8474939999999992E-6</v>
      </c>
      <c r="D299" s="8" t="s">
        <v>322</v>
      </c>
      <c r="E299" s="8">
        <v>34.026618602526959</v>
      </c>
      <c r="F299" s="8">
        <v>-34.026618602526959</v>
      </c>
      <c r="G299" s="8">
        <v>0</v>
      </c>
      <c r="H299" s="8">
        <v>0</v>
      </c>
      <c r="I299" s="8" t="s">
        <v>320</v>
      </c>
      <c r="J299" s="20" t="s">
        <v>321</v>
      </c>
      <c r="K299" s="20" t="s">
        <v>321</v>
      </c>
      <c r="L299" s="8" t="s">
        <v>321</v>
      </c>
    </row>
    <row r="300" spans="1:12">
      <c r="A300" s="7">
        <v>5</v>
      </c>
      <c r="B300" s="18" t="s">
        <v>404</v>
      </c>
      <c r="C300" s="41">
        <v>8.5803472999999999E-5</v>
      </c>
      <c r="D300" s="8" t="s">
        <v>320</v>
      </c>
      <c r="E300" s="8">
        <v>372.04</v>
      </c>
      <c r="F300" s="8">
        <v>0</v>
      </c>
      <c r="G300" s="8">
        <v>-372.04</v>
      </c>
      <c r="H300" s="8">
        <v>0</v>
      </c>
      <c r="I300" s="8" t="s">
        <v>320</v>
      </c>
      <c r="J300" s="20" t="s">
        <v>321</v>
      </c>
      <c r="K300" s="20" t="s">
        <v>321</v>
      </c>
      <c r="L300" s="8" t="s">
        <v>321</v>
      </c>
    </row>
    <row r="301" spans="1:12">
      <c r="A301" s="7">
        <v>6</v>
      </c>
      <c r="B301" s="18" t="s">
        <v>405</v>
      </c>
      <c r="C301" s="41">
        <v>1.9885436200000001E-4</v>
      </c>
      <c r="D301" s="8" t="s">
        <v>320</v>
      </c>
      <c r="E301" s="8">
        <v>862.23</v>
      </c>
      <c r="F301" s="8">
        <v>0</v>
      </c>
      <c r="G301" s="8">
        <v>-862.23</v>
      </c>
      <c r="H301" s="8">
        <v>0</v>
      </c>
      <c r="I301" s="8" t="s">
        <v>320</v>
      </c>
      <c r="J301" s="20" t="s">
        <v>321</v>
      </c>
      <c r="K301" s="20" t="s">
        <v>321</v>
      </c>
      <c r="L301" s="8" t="s">
        <v>321</v>
      </c>
    </row>
    <row r="302" spans="1:12">
      <c r="A302" s="7">
        <v>7</v>
      </c>
      <c r="B302" s="18" t="s">
        <v>406</v>
      </c>
      <c r="C302" s="41">
        <v>7.56167E-7</v>
      </c>
      <c r="D302" s="8" t="s">
        <v>322</v>
      </c>
      <c r="E302" s="8">
        <v>3.2787289940988811</v>
      </c>
      <c r="F302" s="8">
        <v>-3.2787289940988811</v>
      </c>
      <c r="G302" s="8">
        <v>0</v>
      </c>
      <c r="H302" s="8">
        <v>0</v>
      </c>
      <c r="I302" s="8" t="s">
        <v>320</v>
      </c>
      <c r="J302" s="20" t="s">
        <v>321</v>
      </c>
      <c r="K302" s="20" t="s">
        <v>321</v>
      </c>
      <c r="L302" s="8" t="s">
        <v>321</v>
      </c>
    </row>
    <row r="303" spans="1:12">
      <c r="A303" s="7">
        <v>8</v>
      </c>
      <c r="B303" s="18" t="s">
        <v>407</v>
      </c>
      <c r="C303" s="41">
        <v>5.1656580999999997E-5</v>
      </c>
      <c r="D303" s="8" t="s">
        <v>322</v>
      </c>
      <c r="E303" s="8">
        <v>223.98217571081173</v>
      </c>
      <c r="F303" s="8">
        <v>-223.98217571081173</v>
      </c>
      <c r="G303" s="8">
        <v>0</v>
      </c>
      <c r="H303" s="8">
        <v>0</v>
      </c>
      <c r="I303" s="8" t="s">
        <v>320</v>
      </c>
      <c r="J303" s="20" t="s">
        <v>321</v>
      </c>
      <c r="K303" s="20" t="s">
        <v>321</v>
      </c>
      <c r="L303" s="8" t="s">
        <v>321</v>
      </c>
    </row>
    <row r="304" spans="1:12">
      <c r="A304" s="4">
        <v>9</v>
      </c>
      <c r="B304" s="22" t="s">
        <v>398</v>
      </c>
      <c r="C304" s="42">
        <v>4.5268861099999997E-4</v>
      </c>
      <c r="D304" s="32"/>
      <c r="E304" s="40">
        <v>1962.8489741844521</v>
      </c>
      <c r="F304" s="5">
        <v>-728.57897418445191</v>
      </c>
      <c r="G304" s="5">
        <v>-1234.27</v>
      </c>
      <c r="H304" s="40">
        <v>0</v>
      </c>
      <c r="I304" s="30"/>
      <c r="J304" s="30"/>
      <c r="K304" s="30"/>
      <c r="L304" s="30"/>
    </row>
    <row r="305" spans="1:14">
      <c r="A305" s="58" t="s">
        <v>408</v>
      </c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60"/>
    </row>
    <row r="306" spans="1:14">
      <c r="A306" s="44">
        <v>1</v>
      </c>
      <c r="B306" s="45" t="s">
        <v>280</v>
      </c>
      <c r="C306" s="42">
        <v>1.0000000000010005</v>
      </c>
      <c r="D306" s="32"/>
      <c r="E306" s="40">
        <v>4335985.2356217522</v>
      </c>
      <c r="F306" s="5">
        <v>-6946.1856217502373</v>
      </c>
      <c r="G306" s="40">
        <v>0</v>
      </c>
      <c r="H306" s="40">
        <v>4329039.0500000017</v>
      </c>
      <c r="I306" s="30"/>
      <c r="J306" s="30"/>
      <c r="K306" s="30"/>
      <c r="L306" s="30"/>
    </row>
    <row r="307" spans="1:14">
      <c r="A307" s="56" t="s">
        <v>409</v>
      </c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</row>
    <row r="308" spans="1:14">
      <c r="A308" s="7">
        <v>1</v>
      </c>
      <c r="B308" s="18" t="s">
        <v>33</v>
      </c>
      <c r="C308" s="29">
        <v>0</v>
      </c>
      <c r="D308" s="32"/>
      <c r="E308" s="8">
        <v>0</v>
      </c>
      <c r="F308" s="32"/>
      <c r="G308" s="8">
        <v>0</v>
      </c>
      <c r="H308" s="5">
        <v>0</v>
      </c>
      <c r="I308" s="8" t="s">
        <v>320</v>
      </c>
      <c r="J308" s="20" t="s">
        <v>321</v>
      </c>
      <c r="K308" s="20" t="s">
        <v>321</v>
      </c>
      <c r="L308" s="8" t="s">
        <v>321</v>
      </c>
    </row>
    <row r="309" spans="1:14">
      <c r="A309" s="7">
        <v>2</v>
      </c>
      <c r="B309" s="18" t="s">
        <v>56</v>
      </c>
      <c r="C309" s="29">
        <v>4.3150000000000001E-2</v>
      </c>
      <c r="D309" s="32"/>
      <c r="E309" s="8">
        <v>11423.43</v>
      </c>
      <c r="F309" s="32"/>
      <c r="G309" s="8">
        <v>0</v>
      </c>
      <c r="H309" s="5">
        <v>11423.43</v>
      </c>
      <c r="I309" s="8" t="s">
        <v>322</v>
      </c>
      <c r="J309" s="20" t="s">
        <v>323</v>
      </c>
      <c r="K309" s="20" t="s">
        <v>339</v>
      </c>
      <c r="L309" s="8" t="s">
        <v>325</v>
      </c>
    </row>
    <row r="310" spans="1:14">
      <c r="A310" s="7">
        <v>3</v>
      </c>
      <c r="B310" s="18" t="s">
        <v>410</v>
      </c>
      <c r="C310" s="29">
        <v>0.23499999999999999</v>
      </c>
      <c r="D310" s="32"/>
      <c r="E310" s="8">
        <v>62213.33</v>
      </c>
      <c r="F310" s="32"/>
      <c r="G310" s="8">
        <v>-9332</v>
      </c>
      <c r="H310" s="5">
        <v>52881.33</v>
      </c>
      <c r="I310" s="8" t="s">
        <v>322</v>
      </c>
      <c r="J310" s="20" t="s">
        <v>323</v>
      </c>
      <c r="K310" s="20" t="s">
        <v>343</v>
      </c>
      <c r="L310" s="8" t="s">
        <v>325</v>
      </c>
    </row>
    <row r="311" spans="1:14">
      <c r="A311" s="7">
        <v>4</v>
      </c>
      <c r="B311" s="18" t="s">
        <v>411</v>
      </c>
      <c r="C311" s="29">
        <v>0.23519000000000001</v>
      </c>
      <c r="D311" s="32"/>
      <c r="E311" s="8">
        <v>62263.63</v>
      </c>
      <c r="F311" s="32"/>
      <c r="G311" s="8">
        <v>-9339.5400000000009</v>
      </c>
      <c r="H311" s="5">
        <v>52924.09</v>
      </c>
      <c r="I311" s="8" t="s">
        <v>322</v>
      </c>
      <c r="J311" s="20" t="s">
        <v>323</v>
      </c>
      <c r="K311" s="20" t="s">
        <v>412</v>
      </c>
      <c r="L311" s="8" t="s">
        <v>325</v>
      </c>
    </row>
    <row r="312" spans="1:14">
      <c r="A312" s="7">
        <v>5</v>
      </c>
      <c r="B312" s="18" t="s">
        <v>81</v>
      </c>
      <c r="C312" s="29">
        <v>0.08</v>
      </c>
      <c r="D312" s="32"/>
      <c r="E312" s="8">
        <v>21179.01</v>
      </c>
      <c r="F312" s="32"/>
      <c r="G312" s="8">
        <v>0</v>
      </c>
      <c r="H312" s="5">
        <v>21179.01</v>
      </c>
      <c r="I312" s="8" t="s">
        <v>320</v>
      </c>
      <c r="J312" s="20" t="s">
        <v>321</v>
      </c>
      <c r="K312" s="20" t="s">
        <v>321</v>
      </c>
      <c r="L312" s="8" t="s">
        <v>321</v>
      </c>
    </row>
    <row r="313" spans="1:14">
      <c r="A313" s="7">
        <v>6</v>
      </c>
      <c r="B313" s="18" t="s">
        <v>86</v>
      </c>
      <c r="C313" s="29">
        <v>1.166E-2</v>
      </c>
      <c r="D313" s="32"/>
      <c r="E313" s="8">
        <v>3086.84</v>
      </c>
      <c r="F313" s="32"/>
      <c r="G313" s="8">
        <v>0</v>
      </c>
      <c r="H313" s="5">
        <v>3086.84</v>
      </c>
      <c r="I313" s="8" t="s">
        <v>320</v>
      </c>
      <c r="J313" s="20" t="s">
        <v>321</v>
      </c>
      <c r="K313" s="20" t="s">
        <v>321</v>
      </c>
      <c r="L313" s="8" t="s">
        <v>321</v>
      </c>
    </row>
    <row r="314" spans="1:14">
      <c r="A314" s="7">
        <v>7</v>
      </c>
      <c r="B314" s="18" t="s">
        <v>87</v>
      </c>
      <c r="C314" s="29">
        <v>0.16</v>
      </c>
      <c r="D314" s="32"/>
      <c r="E314" s="8">
        <v>42358.01</v>
      </c>
      <c r="F314" s="32"/>
      <c r="G314" s="8">
        <v>0</v>
      </c>
      <c r="H314" s="5">
        <v>42358.01</v>
      </c>
      <c r="I314" s="8" t="s">
        <v>322</v>
      </c>
      <c r="J314" s="20" t="s">
        <v>323</v>
      </c>
      <c r="K314" s="20" t="s">
        <v>426</v>
      </c>
      <c r="L314" s="8" t="s">
        <v>325</v>
      </c>
    </row>
    <row r="315" spans="1:14">
      <c r="A315" s="7">
        <v>8</v>
      </c>
      <c r="B315" s="18" t="s">
        <v>413</v>
      </c>
      <c r="C315" s="29">
        <v>0.23499999999999999</v>
      </c>
      <c r="D315" s="32"/>
      <c r="E315" s="8">
        <v>62213.33</v>
      </c>
      <c r="F315" s="32"/>
      <c r="G315" s="8">
        <v>-9332</v>
      </c>
      <c r="H315" s="5">
        <v>52881.33</v>
      </c>
      <c r="I315" s="8" t="s">
        <v>322</v>
      </c>
      <c r="J315" s="20" t="s">
        <v>323</v>
      </c>
      <c r="K315" s="20" t="s">
        <v>348</v>
      </c>
      <c r="L315" s="8" t="s">
        <v>325</v>
      </c>
    </row>
    <row r="316" spans="1:14">
      <c r="A316" s="4">
        <v>9</v>
      </c>
      <c r="B316" s="22" t="s">
        <v>280</v>
      </c>
      <c r="C316" s="48">
        <v>1.0000000000010005</v>
      </c>
      <c r="D316" s="32"/>
      <c r="E316" s="40">
        <v>264737.58</v>
      </c>
      <c r="F316" s="32"/>
      <c r="G316" s="5">
        <v>-28003.54</v>
      </c>
      <c r="H316" s="5">
        <v>236734.04000000004</v>
      </c>
      <c r="I316" s="30"/>
      <c r="J316" s="30"/>
      <c r="K316" s="30"/>
      <c r="L316" s="30"/>
    </row>
    <row r="317" spans="1:14" s="21" customFormat="1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s="21" customForma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s="21" customFormat="1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s="21" customForma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</sheetData>
  <autoFilter ref="A22:N316" xr:uid="{8260B21A-E578-47D1-A58C-EC4809E1D167}"/>
  <mergeCells count="9">
    <mergeCell ref="A2:G2"/>
    <mergeCell ref="A3:G3"/>
    <mergeCell ref="A295:L295"/>
    <mergeCell ref="A305:L305"/>
    <mergeCell ref="A307:L307"/>
    <mergeCell ref="D5:G13"/>
    <mergeCell ref="C14:G14"/>
    <mergeCell ref="A21:L21"/>
    <mergeCell ref="A23:L23"/>
  </mergeCells>
  <conditionalFormatting sqref="J24:L294">
    <cfRule type="expression" dxfId="5" priority="7">
      <formula>$I24="No"</formula>
    </cfRule>
  </conditionalFormatting>
  <conditionalFormatting sqref="J296:L303">
    <cfRule type="expression" dxfId="4" priority="8">
      <formula>$I296="No"</formula>
    </cfRule>
  </conditionalFormatting>
  <conditionalFormatting sqref="J308:L315">
    <cfRule type="expression" dxfId="3" priority="2">
      <formula>$I308="No"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781B-E003-4415-986A-F6693ED69164}">
  <sheetPr>
    <pageSetUpPr fitToPage="1"/>
  </sheetPr>
  <dimension ref="A1:O888"/>
  <sheetViews>
    <sheetView zoomScaleNormal="100" zoomScaleSheetLayoutView="80" workbookViewId="0">
      <pane ySplit="2" topLeftCell="A3" activePane="bottomLeft" state="frozen"/>
      <selection pane="bottomLeft" activeCell="P1" sqref="P1:P1048576"/>
    </sheetView>
  </sheetViews>
  <sheetFormatPr defaultColWidth="9" defaultRowHeight="15.75"/>
  <cols>
    <col min="1" max="1" width="5.875" style="1" bestFit="1" customWidth="1"/>
    <col min="2" max="2" width="69.625" style="1" customWidth="1"/>
    <col min="3" max="9" width="16.5" style="1" customWidth="1"/>
    <col min="10" max="11" width="15.25" style="1" customWidth="1"/>
    <col min="12" max="12" width="13.5" style="1" customWidth="1"/>
    <col min="13" max="13" width="15.25" bestFit="1" customWidth="1"/>
    <col min="15" max="15" width="10.125" customWidth="1"/>
    <col min="16" max="16384" width="9" style="1"/>
  </cols>
  <sheetData>
    <row r="1" spans="1:12" ht="61.5" customHeight="1">
      <c r="A1" s="2"/>
      <c r="B1" s="2"/>
      <c r="C1" s="2"/>
      <c r="D1" s="2"/>
      <c r="E1" s="2"/>
      <c r="F1" s="2"/>
      <c r="G1" s="2"/>
      <c r="H1" s="2"/>
      <c r="I1" s="2"/>
    </row>
    <row r="2" spans="1:12" ht="36.75" customHeight="1">
      <c r="A2" s="54" t="s">
        <v>430</v>
      </c>
      <c r="B2" s="54"/>
      <c r="C2" s="54"/>
      <c r="D2" s="54"/>
      <c r="E2" s="54"/>
      <c r="F2" s="54"/>
      <c r="G2" s="66"/>
    </row>
    <row r="3" spans="1:12">
      <c r="A3" s="67" t="s">
        <v>282</v>
      </c>
      <c r="B3" s="68"/>
      <c r="C3" s="68"/>
      <c r="D3" s="68"/>
      <c r="E3" s="68"/>
      <c r="F3" s="68"/>
      <c r="G3" s="69"/>
    </row>
    <row r="4" spans="1:12" ht="31.5">
      <c r="A4" s="3"/>
      <c r="B4" s="50"/>
      <c r="C4" s="51" t="s">
        <v>283</v>
      </c>
      <c r="D4" s="51" t="s">
        <v>284</v>
      </c>
      <c r="E4" s="51" t="s">
        <v>285</v>
      </c>
      <c r="F4" s="51" t="s">
        <v>286</v>
      </c>
      <c r="G4" s="51" t="s">
        <v>287</v>
      </c>
    </row>
    <row r="5" spans="1:12" ht="16.5" customHeight="1">
      <c r="A5" s="4" t="s">
        <v>288</v>
      </c>
      <c r="B5" s="6" t="s">
        <v>289</v>
      </c>
      <c r="C5" s="5">
        <v>9636267.9613873232</v>
      </c>
      <c r="D5" s="61"/>
      <c r="E5" s="61"/>
      <c r="F5" s="61"/>
      <c r="G5" s="66"/>
    </row>
    <row r="6" spans="1:12">
      <c r="A6" s="7">
        <v>1</v>
      </c>
      <c r="B6" s="9" t="s">
        <v>416</v>
      </c>
      <c r="C6" s="8">
        <v>4497499.0370785249</v>
      </c>
      <c r="D6" s="61"/>
      <c r="E6" s="61"/>
      <c r="F6" s="61"/>
      <c r="G6" s="66"/>
    </row>
    <row r="7" spans="1:12">
      <c r="A7" s="7">
        <v>2</v>
      </c>
      <c r="B7" s="9" t="s">
        <v>417</v>
      </c>
      <c r="C7" s="8">
        <v>4872290.6206759289</v>
      </c>
      <c r="D7" s="61"/>
      <c r="E7" s="61"/>
      <c r="F7" s="61"/>
      <c r="G7" s="66"/>
    </row>
    <row r="8" spans="1:12" ht="31.5">
      <c r="A8" s="7">
        <v>3</v>
      </c>
      <c r="B8" s="10" t="s">
        <v>418</v>
      </c>
      <c r="C8" s="8">
        <v>0</v>
      </c>
      <c r="D8" s="61"/>
      <c r="E8" s="61"/>
      <c r="F8" s="61"/>
      <c r="G8" s="66"/>
    </row>
    <row r="9" spans="1:12" ht="31.5">
      <c r="A9" s="7">
        <v>4</v>
      </c>
      <c r="B9" s="10" t="s">
        <v>419</v>
      </c>
      <c r="C9" s="8">
        <v>0</v>
      </c>
      <c r="D9" s="61"/>
      <c r="E9" s="61"/>
      <c r="F9" s="61"/>
      <c r="G9" s="66"/>
    </row>
    <row r="10" spans="1:12" ht="31.5">
      <c r="A10" s="7">
        <v>5</v>
      </c>
      <c r="B10" s="10" t="s">
        <v>420</v>
      </c>
      <c r="C10" s="8">
        <v>0</v>
      </c>
      <c r="D10" s="61"/>
      <c r="E10" s="61"/>
      <c r="F10" s="61"/>
      <c r="G10" s="66"/>
    </row>
    <row r="11" spans="1:12">
      <c r="A11" s="7">
        <v>6</v>
      </c>
      <c r="B11" s="10" t="s">
        <v>421</v>
      </c>
      <c r="C11" s="8">
        <v>0</v>
      </c>
      <c r="D11" s="61"/>
      <c r="E11" s="61"/>
      <c r="F11" s="61"/>
      <c r="G11" s="66"/>
    </row>
    <row r="12" spans="1:12">
      <c r="A12" s="7">
        <v>7</v>
      </c>
      <c r="B12" s="10" t="s">
        <v>431</v>
      </c>
      <c r="C12" s="8">
        <v>0</v>
      </c>
      <c r="D12" s="61"/>
      <c r="E12" s="61"/>
      <c r="F12" s="61"/>
      <c r="G12" s="66"/>
    </row>
    <row r="13" spans="1:12">
      <c r="A13" s="7">
        <v>8</v>
      </c>
      <c r="B13" s="10" t="s">
        <v>423</v>
      </c>
      <c r="C13" s="8">
        <v>266478.30363286851</v>
      </c>
      <c r="D13" s="61"/>
      <c r="E13" s="61"/>
      <c r="F13" s="61"/>
      <c r="G13" s="66"/>
    </row>
    <row r="14" spans="1:12">
      <c r="A14" s="4" t="s">
        <v>296</v>
      </c>
      <c r="B14" s="11" t="s">
        <v>297</v>
      </c>
      <c r="C14" s="70" t="s">
        <v>298</v>
      </c>
      <c r="D14" s="71"/>
      <c r="E14" s="71"/>
      <c r="F14" s="71"/>
      <c r="G14" s="72"/>
    </row>
    <row r="15" spans="1:12">
      <c r="A15" s="7">
        <v>1</v>
      </c>
      <c r="B15" s="12" t="s">
        <v>299</v>
      </c>
      <c r="C15" s="8">
        <v>4818133.97</v>
      </c>
      <c r="D15" s="14"/>
      <c r="E15" s="14"/>
      <c r="F15" s="14"/>
      <c r="G15" s="14"/>
      <c r="H15" s="49"/>
      <c r="I15" s="49"/>
      <c r="J15" s="13"/>
      <c r="K15" s="13"/>
      <c r="L15" s="13"/>
    </row>
    <row r="16" spans="1:12" ht="15.75" customHeight="1">
      <c r="A16" s="7" t="s">
        <v>300</v>
      </c>
      <c r="B16" s="12" t="s">
        <v>301</v>
      </c>
      <c r="C16" s="8">
        <v>-14454.4</v>
      </c>
      <c r="D16" s="14"/>
      <c r="E16" s="14"/>
      <c r="F16" s="14"/>
      <c r="G16" s="15">
        <v>14454.4</v>
      </c>
      <c r="J16" s="13"/>
      <c r="K16" s="13"/>
      <c r="L16" s="13"/>
    </row>
    <row r="17" spans="1:12" ht="15.75" customHeight="1">
      <c r="A17" s="7" t="s">
        <v>302</v>
      </c>
      <c r="B17" s="12" t="s">
        <v>303</v>
      </c>
      <c r="C17" s="8">
        <v>-1139196.93</v>
      </c>
      <c r="D17" s="14"/>
      <c r="E17" s="14"/>
      <c r="F17" s="14"/>
      <c r="G17" s="15">
        <v>1139196.93</v>
      </c>
      <c r="J17" s="13"/>
      <c r="K17" s="13"/>
      <c r="L17" s="13"/>
    </row>
    <row r="18" spans="1:12" ht="15.75" customHeight="1">
      <c r="A18" s="7" t="s">
        <v>304</v>
      </c>
      <c r="B18" s="12" t="s">
        <v>305</v>
      </c>
      <c r="C18" s="8">
        <f>-SUM(F18:G18)</f>
        <v>-240906.69</v>
      </c>
      <c r="D18" s="14"/>
      <c r="E18" s="14"/>
      <c r="F18" s="5">
        <v>215423.94</v>
      </c>
      <c r="G18" s="15">
        <v>25482.75</v>
      </c>
      <c r="J18" s="13"/>
      <c r="K18" s="13"/>
      <c r="L18" s="13"/>
    </row>
    <row r="19" spans="1:12" ht="15.75" customHeight="1">
      <c r="A19" s="7" t="s">
        <v>306</v>
      </c>
      <c r="B19" s="12" t="s">
        <v>307</v>
      </c>
      <c r="C19" s="8">
        <v>3423575.9490714767</v>
      </c>
      <c r="D19" s="17">
        <v>-5484.5190714767077</v>
      </c>
      <c r="E19" s="14"/>
      <c r="F19" s="15">
        <v>3418091.43</v>
      </c>
      <c r="G19" s="14"/>
      <c r="J19" s="13"/>
      <c r="K19" s="13"/>
      <c r="L19" s="13"/>
    </row>
    <row r="20" spans="1:12" ht="15.75" customHeight="1">
      <c r="A20" s="7">
        <v>2</v>
      </c>
      <c r="B20" s="12" t="s">
        <v>308</v>
      </c>
      <c r="C20" s="8">
        <v>4818133.9909285232</v>
      </c>
      <c r="D20" s="17">
        <v>5484.5190714767077</v>
      </c>
      <c r="E20" s="15">
        <v>4823618.51</v>
      </c>
      <c r="F20" s="14"/>
      <c r="G20" s="14"/>
      <c r="J20" s="13"/>
      <c r="K20" s="13"/>
      <c r="L20" s="13"/>
    </row>
    <row r="21" spans="1:12">
      <c r="A21" s="55" t="s">
        <v>309</v>
      </c>
      <c r="B21" s="55">
        <v>0</v>
      </c>
      <c r="C21" s="55" t="e">
        <v>#REF!</v>
      </c>
      <c r="D21" s="55"/>
      <c r="E21" s="55"/>
      <c r="F21" s="55"/>
      <c r="G21" s="55"/>
      <c r="H21" s="55"/>
      <c r="I21" s="55"/>
      <c r="J21" s="55"/>
      <c r="K21" s="55"/>
      <c r="L21" s="55"/>
    </row>
    <row r="22" spans="1:12" ht="47.25">
      <c r="A22" s="3"/>
      <c r="B22" s="50" t="s">
        <v>310</v>
      </c>
      <c r="C22" s="51" t="s">
        <v>311</v>
      </c>
      <c r="D22" s="51" t="s">
        <v>312</v>
      </c>
      <c r="E22" s="51" t="s">
        <v>313</v>
      </c>
      <c r="F22" s="51" t="s">
        <v>284</v>
      </c>
      <c r="G22" s="51" t="s">
        <v>314</v>
      </c>
      <c r="H22" s="51" t="s">
        <v>283</v>
      </c>
      <c r="I22" s="51" t="s">
        <v>315</v>
      </c>
      <c r="J22" s="51" t="s">
        <v>316</v>
      </c>
      <c r="K22" s="51" t="s">
        <v>317</v>
      </c>
      <c r="L22" s="51" t="s">
        <v>318</v>
      </c>
    </row>
    <row r="23" spans="1:12">
      <c r="A23" s="56" t="s">
        <v>319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</row>
    <row r="24" spans="1:12">
      <c r="A24" s="7">
        <v>1</v>
      </c>
      <c r="B24" s="18" t="s">
        <v>10</v>
      </c>
      <c r="C24" s="41">
        <v>3.3962666000000001E-4</v>
      </c>
      <c r="D24" s="8" t="s">
        <v>320</v>
      </c>
      <c r="E24" s="8">
        <v>1162.74</v>
      </c>
      <c r="F24" s="8">
        <v>0</v>
      </c>
      <c r="G24" s="8">
        <v>0</v>
      </c>
      <c r="H24" s="8">
        <v>1162.74</v>
      </c>
      <c r="I24" s="8" t="s">
        <v>320</v>
      </c>
      <c r="J24" s="20" t="s">
        <v>321</v>
      </c>
      <c r="K24" s="20" t="s">
        <v>321</v>
      </c>
      <c r="L24" s="8" t="s">
        <v>321</v>
      </c>
    </row>
    <row r="25" spans="1:12">
      <c r="A25" s="7">
        <v>2</v>
      </c>
      <c r="B25" s="18" t="s">
        <v>11</v>
      </c>
      <c r="C25" s="41">
        <v>9.3463012000000005E-4</v>
      </c>
      <c r="D25" s="8" t="s">
        <v>320</v>
      </c>
      <c r="E25" s="8">
        <v>3199.78</v>
      </c>
      <c r="F25" s="8">
        <v>0</v>
      </c>
      <c r="G25" s="8">
        <v>0</v>
      </c>
      <c r="H25" s="8">
        <v>3199.78</v>
      </c>
      <c r="I25" s="8" t="s">
        <v>322</v>
      </c>
      <c r="J25" s="20" t="s">
        <v>323</v>
      </c>
      <c r="K25" s="20" t="s">
        <v>324</v>
      </c>
      <c r="L25" s="8" t="s">
        <v>325</v>
      </c>
    </row>
    <row r="26" spans="1:12">
      <c r="A26" s="7">
        <v>3</v>
      </c>
      <c r="B26" s="18" t="s">
        <v>12</v>
      </c>
      <c r="C26" s="41">
        <v>8.7952616099999995E-4</v>
      </c>
      <c r="D26" s="8" t="s">
        <v>320</v>
      </c>
      <c r="E26" s="8">
        <v>3011.12</v>
      </c>
      <c r="F26" s="8">
        <v>0</v>
      </c>
      <c r="G26" s="8">
        <v>0</v>
      </c>
      <c r="H26" s="8">
        <v>3011.12</v>
      </c>
      <c r="I26" s="8" t="s">
        <v>322</v>
      </c>
      <c r="J26" s="20" t="s">
        <v>323</v>
      </c>
      <c r="K26" s="20" t="s">
        <v>326</v>
      </c>
      <c r="L26" s="8" t="s">
        <v>325</v>
      </c>
    </row>
    <row r="27" spans="1:12">
      <c r="A27" s="7">
        <v>4</v>
      </c>
      <c r="B27" s="18" t="s">
        <v>13</v>
      </c>
      <c r="C27" s="41">
        <v>4.616561194E-3</v>
      </c>
      <c r="D27" s="8" t="s">
        <v>320</v>
      </c>
      <c r="E27" s="8">
        <v>15805.15</v>
      </c>
      <c r="F27" s="8">
        <v>0</v>
      </c>
      <c r="G27" s="8">
        <v>0</v>
      </c>
      <c r="H27" s="8">
        <v>15805.15</v>
      </c>
      <c r="I27" s="8" t="s">
        <v>320</v>
      </c>
      <c r="J27" s="20" t="s">
        <v>321</v>
      </c>
      <c r="K27" s="20" t="s">
        <v>321</v>
      </c>
      <c r="L27" s="8" t="s">
        <v>321</v>
      </c>
    </row>
    <row r="28" spans="1:12">
      <c r="A28" s="7">
        <v>5</v>
      </c>
      <c r="B28" s="18" t="s">
        <v>14</v>
      </c>
      <c r="C28" s="41">
        <v>6.4220260899999998E-4</v>
      </c>
      <c r="D28" s="8" t="s">
        <v>320</v>
      </c>
      <c r="E28" s="8">
        <v>2198.63</v>
      </c>
      <c r="F28" s="8">
        <v>0</v>
      </c>
      <c r="G28" s="8">
        <v>0</v>
      </c>
      <c r="H28" s="8">
        <v>2198.63</v>
      </c>
      <c r="I28" s="8" t="s">
        <v>320</v>
      </c>
      <c r="J28" s="20" t="s">
        <v>321</v>
      </c>
      <c r="K28" s="20" t="s">
        <v>321</v>
      </c>
      <c r="L28" s="8" t="s">
        <v>321</v>
      </c>
    </row>
    <row r="29" spans="1:12">
      <c r="A29" s="7">
        <v>6</v>
      </c>
      <c r="B29" s="18" t="s">
        <v>15</v>
      </c>
      <c r="C29" s="41">
        <v>3.552568075E-3</v>
      </c>
      <c r="D29" s="8" t="s">
        <v>320</v>
      </c>
      <c r="E29" s="8">
        <v>12162.49</v>
      </c>
      <c r="F29" s="8">
        <v>0</v>
      </c>
      <c r="G29" s="8">
        <v>0</v>
      </c>
      <c r="H29" s="8">
        <v>12162.49</v>
      </c>
      <c r="I29" s="8" t="s">
        <v>322</v>
      </c>
      <c r="J29" s="20" t="s">
        <v>323</v>
      </c>
      <c r="K29" s="20" t="s">
        <v>327</v>
      </c>
      <c r="L29" s="8" t="s">
        <v>325</v>
      </c>
    </row>
    <row r="30" spans="1:12">
      <c r="A30" s="7">
        <v>7</v>
      </c>
      <c r="B30" s="18" t="s">
        <v>16</v>
      </c>
      <c r="C30" s="41">
        <v>1.5193823E-5</v>
      </c>
      <c r="D30" s="8" t="s">
        <v>322</v>
      </c>
      <c r="E30" s="8">
        <v>52.017207047100101</v>
      </c>
      <c r="F30" s="8">
        <v>-52.017207047100101</v>
      </c>
      <c r="G30" s="8">
        <v>0</v>
      </c>
      <c r="H30" s="8">
        <v>0</v>
      </c>
      <c r="I30" s="8" t="s">
        <v>320</v>
      </c>
      <c r="J30" s="20" t="s">
        <v>321</v>
      </c>
      <c r="K30" s="20" t="s">
        <v>321</v>
      </c>
      <c r="L30" s="8" t="s">
        <v>321</v>
      </c>
    </row>
    <row r="31" spans="1:12">
      <c r="A31" s="7">
        <v>8</v>
      </c>
      <c r="B31" s="18" t="s">
        <v>17</v>
      </c>
      <c r="C31" s="41">
        <v>2.7679777929999999E-3</v>
      </c>
      <c r="D31" s="8" t="s">
        <v>320</v>
      </c>
      <c r="E31" s="8">
        <v>9476.3799999999992</v>
      </c>
      <c r="F31" s="8">
        <v>0</v>
      </c>
      <c r="G31" s="8">
        <v>0</v>
      </c>
      <c r="H31" s="8">
        <v>9476.3799999999992</v>
      </c>
      <c r="I31" s="8" t="s">
        <v>320</v>
      </c>
      <c r="J31" s="20" t="s">
        <v>321</v>
      </c>
      <c r="K31" s="20" t="s">
        <v>321</v>
      </c>
      <c r="L31" s="8" t="s">
        <v>321</v>
      </c>
    </row>
    <row r="32" spans="1:12">
      <c r="A32" s="7">
        <v>9</v>
      </c>
      <c r="B32" s="18" t="s">
        <v>18</v>
      </c>
      <c r="C32" s="41">
        <v>2.6667265459999999E-3</v>
      </c>
      <c r="D32" s="8" t="s">
        <v>320</v>
      </c>
      <c r="E32" s="8">
        <v>9129.74</v>
      </c>
      <c r="F32" s="8">
        <v>0</v>
      </c>
      <c r="G32" s="8">
        <v>0</v>
      </c>
      <c r="H32" s="8">
        <v>9129.74</v>
      </c>
      <c r="I32" s="8" t="s">
        <v>322</v>
      </c>
      <c r="J32" s="20" t="s">
        <v>323</v>
      </c>
      <c r="K32" s="20" t="s">
        <v>328</v>
      </c>
      <c r="L32" s="8" t="s">
        <v>325</v>
      </c>
    </row>
    <row r="33" spans="1:12">
      <c r="A33" s="7">
        <v>10</v>
      </c>
      <c r="B33" s="18" t="s">
        <v>19</v>
      </c>
      <c r="C33" s="41">
        <v>1.805504891E-3</v>
      </c>
      <c r="D33" s="8" t="s">
        <v>320</v>
      </c>
      <c r="E33" s="8">
        <v>6181.28</v>
      </c>
      <c r="F33" s="8">
        <v>0</v>
      </c>
      <c r="G33" s="8">
        <v>0</v>
      </c>
      <c r="H33" s="8">
        <v>6181.28</v>
      </c>
      <c r="I33" s="8" t="s">
        <v>322</v>
      </c>
      <c r="J33" s="20" t="s">
        <v>323</v>
      </c>
      <c r="K33" s="20" t="s">
        <v>329</v>
      </c>
      <c r="L33" s="8" t="s">
        <v>325</v>
      </c>
    </row>
    <row r="34" spans="1:12">
      <c r="A34" s="7">
        <v>11</v>
      </c>
      <c r="B34" s="18" t="s">
        <v>20</v>
      </c>
      <c r="C34" s="41">
        <v>7.0325055600000005E-4</v>
      </c>
      <c r="D34" s="8" t="s">
        <v>320</v>
      </c>
      <c r="E34" s="8">
        <v>2407.63</v>
      </c>
      <c r="F34" s="8">
        <v>0</v>
      </c>
      <c r="G34" s="8">
        <v>0</v>
      </c>
      <c r="H34" s="8">
        <v>2407.63</v>
      </c>
      <c r="I34" s="8" t="s">
        <v>320</v>
      </c>
      <c r="J34" s="20" t="s">
        <v>321</v>
      </c>
      <c r="K34" s="20" t="s">
        <v>321</v>
      </c>
      <c r="L34" s="8" t="s">
        <v>321</v>
      </c>
    </row>
    <row r="35" spans="1:12">
      <c r="A35" s="7">
        <v>12</v>
      </c>
      <c r="B35" s="18" t="s">
        <v>21</v>
      </c>
      <c r="C35" s="41">
        <v>6.5282391999999995E-5</v>
      </c>
      <c r="D35" s="8" t="s">
        <v>322</v>
      </c>
      <c r="E35" s="8">
        <v>223.49922736324828</v>
      </c>
      <c r="F35" s="8">
        <v>-223.49922736324828</v>
      </c>
      <c r="G35" s="8">
        <v>0</v>
      </c>
      <c r="H35" s="8">
        <v>0</v>
      </c>
      <c r="I35" s="8" t="s">
        <v>320</v>
      </c>
      <c r="J35" s="20" t="s">
        <v>321</v>
      </c>
      <c r="K35" s="20" t="s">
        <v>321</v>
      </c>
      <c r="L35" s="8" t="s">
        <v>321</v>
      </c>
    </row>
    <row r="36" spans="1:12">
      <c r="A36" s="7">
        <v>13</v>
      </c>
      <c r="B36" s="18" t="s">
        <v>22</v>
      </c>
      <c r="C36" s="41">
        <v>8.3004606500000004E-4</v>
      </c>
      <c r="D36" s="8" t="s">
        <v>320</v>
      </c>
      <c r="E36" s="8">
        <v>2841.73</v>
      </c>
      <c r="F36" s="8">
        <v>0</v>
      </c>
      <c r="G36" s="8">
        <v>0</v>
      </c>
      <c r="H36" s="8">
        <v>2841.73</v>
      </c>
      <c r="I36" s="8" t="s">
        <v>322</v>
      </c>
      <c r="J36" s="20" t="s">
        <v>323</v>
      </c>
      <c r="K36" s="20" t="s">
        <v>330</v>
      </c>
      <c r="L36" s="8" t="s">
        <v>325</v>
      </c>
    </row>
    <row r="37" spans="1:12">
      <c r="A37" s="7">
        <v>14</v>
      </c>
      <c r="B37" s="18" t="s">
        <v>23</v>
      </c>
      <c r="C37" s="41">
        <v>2.5871914759999998E-3</v>
      </c>
      <c r="D37" s="8" t="s">
        <v>320</v>
      </c>
      <c r="E37" s="8">
        <v>8857.4500000000007</v>
      </c>
      <c r="F37" s="8">
        <v>0</v>
      </c>
      <c r="G37" s="8">
        <v>0</v>
      </c>
      <c r="H37" s="8">
        <v>8857.4500000000007</v>
      </c>
      <c r="I37" s="8" t="s">
        <v>320</v>
      </c>
      <c r="J37" s="20" t="s">
        <v>321</v>
      </c>
      <c r="K37" s="20" t="s">
        <v>321</v>
      </c>
      <c r="L37" s="8" t="s">
        <v>321</v>
      </c>
    </row>
    <row r="38" spans="1:12">
      <c r="A38" s="7">
        <v>15</v>
      </c>
      <c r="B38" s="18" t="s">
        <v>24</v>
      </c>
      <c r="C38" s="41">
        <v>3.21460332E-4</v>
      </c>
      <c r="D38" s="8" t="s">
        <v>320</v>
      </c>
      <c r="E38" s="8">
        <v>1100.54</v>
      </c>
      <c r="F38" s="8">
        <v>0</v>
      </c>
      <c r="G38" s="8">
        <v>0</v>
      </c>
      <c r="H38" s="8">
        <v>1100.54</v>
      </c>
      <c r="I38" s="8" t="s">
        <v>320</v>
      </c>
      <c r="J38" s="20" t="s">
        <v>321</v>
      </c>
      <c r="K38" s="20" t="s">
        <v>321</v>
      </c>
      <c r="L38" s="8" t="s">
        <v>321</v>
      </c>
    </row>
    <row r="39" spans="1:12">
      <c r="A39" s="7">
        <v>16</v>
      </c>
      <c r="B39" s="18" t="s">
        <v>25</v>
      </c>
      <c r="C39" s="41">
        <v>2.0458170569999999E-3</v>
      </c>
      <c r="D39" s="8" t="s">
        <v>320</v>
      </c>
      <c r="E39" s="8">
        <v>7004.01</v>
      </c>
      <c r="F39" s="8">
        <v>0</v>
      </c>
      <c r="G39" s="8">
        <v>0</v>
      </c>
      <c r="H39" s="8">
        <v>7004.01</v>
      </c>
      <c r="I39" s="8" t="s">
        <v>320</v>
      </c>
      <c r="J39" s="20" t="s">
        <v>321</v>
      </c>
      <c r="K39" s="20" t="s">
        <v>321</v>
      </c>
      <c r="L39" s="8" t="s">
        <v>321</v>
      </c>
    </row>
    <row r="40" spans="1:12">
      <c r="A40" s="7">
        <v>17</v>
      </c>
      <c r="B40" s="18" t="s">
        <v>26</v>
      </c>
      <c r="C40" s="41">
        <v>6.8586365399999998E-4</v>
      </c>
      <c r="D40" s="8" t="s">
        <v>320</v>
      </c>
      <c r="E40" s="8">
        <v>2348.11</v>
      </c>
      <c r="F40" s="8">
        <v>0</v>
      </c>
      <c r="G40" s="8">
        <v>0</v>
      </c>
      <c r="H40" s="8">
        <v>2348.11</v>
      </c>
      <c r="I40" s="8" t="s">
        <v>320</v>
      </c>
      <c r="J40" s="20" t="s">
        <v>321</v>
      </c>
      <c r="K40" s="20" t="s">
        <v>321</v>
      </c>
      <c r="L40" s="8" t="s">
        <v>321</v>
      </c>
    </row>
    <row r="41" spans="1:12">
      <c r="A41" s="7">
        <v>18</v>
      </c>
      <c r="B41" s="18" t="s">
        <v>27</v>
      </c>
      <c r="C41" s="41">
        <v>1.2330105690999999E-2</v>
      </c>
      <c r="D41" s="8" t="s">
        <v>320</v>
      </c>
      <c r="E41" s="8">
        <v>42213.05</v>
      </c>
      <c r="F41" s="8">
        <v>0</v>
      </c>
      <c r="G41" s="8">
        <v>0</v>
      </c>
      <c r="H41" s="8">
        <v>42213.05</v>
      </c>
      <c r="I41" s="8" t="s">
        <v>322</v>
      </c>
      <c r="J41" s="20" t="s">
        <v>323</v>
      </c>
      <c r="K41" s="20" t="s">
        <v>424</v>
      </c>
      <c r="L41" s="8" t="s">
        <v>325</v>
      </c>
    </row>
    <row r="42" spans="1:12">
      <c r="A42" s="7">
        <v>19</v>
      </c>
      <c r="B42" s="18" t="s">
        <v>28</v>
      </c>
      <c r="C42" s="41">
        <v>2.4654244200000001E-4</v>
      </c>
      <c r="D42" s="8" t="s">
        <v>320</v>
      </c>
      <c r="E42" s="8">
        <v>844.06</v>
      </c>
      <c r="F42" s="8">
        <v>0</v>
      </c>
      <c r="G42" s="8">
        <v>0</v>
      </c>
      <c r="H42" s="8">
        <v>844.06</v>
      </c>
      <c r="I42" s="8" t="s">
        <v>320</v>
      </c>
      <c r="J42" s="20" t="s">
        <v>321</v>
      </c>
      <c r="K42" s="20" t="s">
        <v>321</v>
      </c>
      <c r="L42" s="8" t="s">
        <v>321</v>
      </c>
    </row>
    <row r="43" spans="1:12">
      <c r="A43" s="7">
        <v>20</v>
      </c>
      <c r="B43" s="18" t="s">
        <v>29</v>
      </c>
      <c r="C43" s="41">
        <v>5.4211718499999997E-4</v>
      </c>
      <c r="D43" s="8" t="s">
        <v>320</v>
      </c>
      <c r="E43" s="8">
        <v>1855.98</v>
      </c>
      <c r="F43" s="8">
        <v>0</v>
      </c>
      <c r="G43" s="8">
        <v>0</v>
      </c>
      <c r="H43" s="8">
        <v>1855.98</v>
      </c>
      <c r="I43" s="8" t="s">
        <v>320</v>
      </c>
      <c r="J43" s="20" t="s">
        <v>321</v>
      </c>
      <c r="K43" s="20" t="s">
        <v>321</v>
      </c>
      <c r="L43" s="8" t="s">
        <v>321</v>
      </c>
    </row>
    <row r="44" spans="1:12">
      <c r="A44" s="7">
        <v>21</v>
      </c>
      <c r="B44" s="18" t="s">
        <v>30</v>
      </c>
      <c r="C44" s="41">
        <v>1.559709002E-3</v>
      </c>
      <c r="D44" s="8" t="s">
        <v>320</v>
      </c>
      <c r="E44" s="8">
        <v>5339.78</v>
      </c>
      <c r="F44" s="8">
        <v>0</v>
      </c>
      <c r="G44" s="8">
        <v>0</v>
      </c>
      <c r="H44" s="8">
        <v>5339.78</v>
      </c>
      <c r="I44" s="8" t="s">
        <v>322</v>
      </c>
      <c r="J44" s="20" t="s">
        <v>323</v>
      </c>
      <c r="K44" s="20" t="s">
        <v>331</v>
      </c>
      <c r="L44" s="8" t="s">
        <v>325</v>
      </c>
    </row>
    <row r="45" spans="1:12">
      <c r="A45" s="7">
        <v>22</v>
      </c>
      <c r="B45" s="18" t="s">
        <v>31</v>
      </c>
      <c r="C45" s="41">
        <v>2.14483383E-4</v>
      </c>
      <c r="D45" s="8" t="s">
        <v>320</v>
      </c>
      <c r="E45" s="8">
        <v>734.3</v>
      </c>
      <c r="F45" s="8">
        <v>0</v>
      </c>
      <c r="G45" s="8">
        <v>0</v>
      </c>
      <c r="H45" s="8">
        <v>734.3</v>
      </c>
      <c r="I45" s="8" t="s">
        <v>320</v>
      </c>
      <c r="J45" s="20" t="s">
        <v>321</v>
      </c>
      <c r="K45" s="20" t="s">
        <v>321</v>
      </c>
      <c r="L45" s="8" t="s">
        <v>321</v>
      </c>
    </row>
    <row r="46" spans="1:12">
      <c r="A46" s="7">
        <v>23</v>
      </c>
      <c r="B46" s="18" t="s">
        <v>32</v>
      </c>
      <c r="C46" s="41">
        <v>1.4353012865999999E-2</v>
      </c>
      <c r="D46" s="8" t="s">
        <v>320</v>
      </c>
      <c r="E46" s="8">
        <v>49138.63</v>
      </c>
      <c r="F46" s="8">
        <v>0</v>
      </c>
      <c r="G46" s="8">
        <v>440.55</v>
      </c>
      <c r="H46" s="8">
        <v>49579.18</v>
      </c>
      <c r="I46" s="8" t="s">
        <v>322</v>
      </c>
      <c r="J46" s="20" t="s">
        <v>323</v>
      </c>
      <c r="K46" s="20" t="s">
        <v>332</v>
      </c>
      <c r="L46" s="8" t="s">
        <v>325</v>
      </c>
    </row>
    <row r="47" spans="1:12">
      <c r="A47" s="7">
        <v>24</v>
      </c>
      <c r="B47" s="18" t="s">
        <v>33</v>
      </c>
      <c r="C47" s="41">
        <v>2.7489343200000002E-4</v>
      </c>
      <c r="D47" s="8" t="s">
        <v>320</v>
      </c>
      <c r="E47" s="8">
        <v>941.12</v>
      </c>
      <c r="F47" s="8">
        <v>0</v>
      </c>
      <c r="G47" s="8">
        <v>0</v>
      </c>
      <c r="H47" s="8">
        <v>941.12</v>
      </c>
      <c r="I47" s="8" t="s">
        <v>320</v>
      </c>
      <c r="J47" s="20" t="s">
        <v>321</v>
      </c>
      <c r="K47" s="20" t="s">
        <v>321</v>
      </c>
      <c r="L47" s="8" t="s">
        <v>321</v>
      </c>
    </row>
    <row r="48" spans="1:12">
      <c r="A48" s="7">
        <v>25</v>
      </c>
      <c r="B48" s="18" t="s">
        <v>34</v>
      </c>
      <c r="C48" s="41">
        <v>1.4644445100000001E-4</v>
      </c>
      <c r="D48" s="8" t="s">
        <v>320</v>
      </c>
      <c r="E48" s="8">
        <v>501.36</v>
      </c>
      <c r="F48" s="8">
        <v>0</v>
      </c>
      <c r="G48" s="8">
        <v>0</v>
      </c>
      <c r="H48" s="8">
        <v>501.36</v>
      </c>
      <c r="I48" s="8" t="s">
        <v>320</v>
      </c>
      <c r="J48" s="20" t="s">
        <v>321</v>
      </c>
      <c r="K48" s="20" t="s">
        <v>321</v>
      </c>
      <c r="L48" s="8" t="s">
        <v>321</v>
      </c>
    </row>
    <row r="49" spans="1:12">
      <c r="A49" s="7">
        <v>26</v>
      </c>
      <c r="B49" s="18" t="s">
        <v>35</v>
      </c>
      <c r="C49" s="41">
        <v>6.1607165100000005E-4</v>
      </c>
      <c r="D49" s="8" t="s">
        <v>320</v>
      </c>
      <c r="E49" s="8">
        <v>2109.17</v>
      </c>
      <c r="F49" s="8">
        <v>0</v>
      </c>
      <c r="G49" s="8">
        <v>0</v>
      </c>
      <c r="H49" s="8">
        <v>2109.17</v>
      </c>
      <c r="I49" s="8" t="s">
        <v>320</v>
      </c>
      <c r="J49" s="20" t="s">
        <v>321</v>
      </c>
      <c r="K49" s="20" t="s">
        <v>321</v>
      </c>
      <c r="L49" s="8" t="s">
        <v>321</v>
      </c>
    </row>
    <row r="50" spans="1:12">
      <c r="A50" s="7">
        <v>27</v>
      </c>
      <c r="B50" s="18" t="s">
        <v>36</v>
      </c>
      <c r="C50" s="41">
        <v>0</v>
      </c>
      <c r="D50" s="8" t="s">
        <v>322</v>
      </c>
      <c r="E50" s="8">
        <v>0</v>
      </c>
      <c r="F50" s="8">
        <v>0</v>
      </c>
      <c r="G50" s="8">
        <v>0</v>
      </c>
      <c r="H50" s="8">
        <v>0</v>
      </c>
      <c r="I50" s="8" t="s">
        <v>320</v>
      </c>
      <c r="J50" s="20" t="s">
        <v>321</v>
      </c>
      <c r="K50" s="20" t="s">
        <v>321</v>
      </c>
      <c r="L50" s="8" t="s">
        <v>321</v>
      </c>
    </row>
    <row r="51" spans="1:12">
      <c r="A51" s="7">
        <v>28</v>
      </c>
      <c r="B51" s="18" t="s">
        <v>37</v>
      </c>
      <c r="C51" s="41">
        <v>1.4314410399999999E-3</v>
      </c>
      <c r="D51" s="8" t="s">
        <v>320</v>
      </c>
      <c r="E51" s="8">
        <v>4900.6499999999996</v>
      </c>
      <c r="F51" s="8">
        <v>0</v>
      </c>
      <c r="G51" s="8">
        <v>0</v>
      </c>
      <c r="H51" s="8">
        <v>4900.6499999999996</v>
      </c>
      <c r="I51" s="8" t="s">
        <v>320</v>
      </c>
      <c r="J51" s="20" t="s">
        <v>321</v>
      </c>
      <c r="K51" s="20" t="s">
        <v>321</v>
      </c>
      <c r="L51" s="8" t="s">
        <v>321</v>
      </c>
    </row>
    <row r="52" spans="1:12">
      <c r="A52" s="7">
        <v>29</v>
      </c>
      <c r="B52" s="18" t="s">
        <v>38</v>
      </c>
      <c r="C52" s="41">
        <v>3.8230209659999999E-3</v>
      </c>
      <c r="D52" s="8" t="s">
        <v>320</v>
      </c>
      <c r="E52" s="8">
        <v>13088.4</v>
      </c>
      <c r="F52" s="8">
        <v>0</v>
      </c>
      <c r="G52" s="8">
        <v>0</v>
      </c>
      <c r="H52" s="8">
        <v>13088.4</v>
      </c>
      <c r="I52" s="8" t="s">
        <v>322</v>
      </c>
      <c r="J52" s="20" t="s">
        <v>323</v>
      </c>
      <c r="K52" s="20" t="s">
        <v>333</v>
      </c>
      <c r="L52" s="8" t="s">
        <v>325</v>
      </c>
    </row>
    <row r="53" spans="1:12">
      <c r="A53" s="7">
        <v>30</v>
      </c>
      <c r="B53" s="18" t="s">
        <v>39</v>
      </c>
      <c r="C53" s="41">
        <v>1.7834819900000001E-4</v>
      </c>
      <c r="D53" s="8" t="s">
        <v>320</v>
      </c>
      <c r="E53" s="8">
        <v>610.59</v>
      </c>
      <c r="F53" s="8">
        <v>0</v>
      </c>
      <c r="G53" s="8">
        <v>0</v>
      </c>
      <c r="H53" s="8">
        <v>610.59</v>
      </c>
      <c r="I53" s="8" t="s">
        <v>320</v>
      </c>
      <c r="J53" s="20" t="s">
        <v>321</v>
      </c>
      <c r="K53" s="20" t="s">
        <v>321</v>
      </c>
      <c r="L53" s="8" t="s">
        <v>321</v>
      </c>
    </row>
    <row r="54" spans="1:12">
      <c r="A54" s="7">
        <v>31</v>
      </c>
      <c r="B54" s="18" t="s">
        <v>40</v>
      </c>
      <c r="C54" s="41">
        <v>6.0493410000000003E-6</v>
      </c>
      <c r="D54" s="8" t="s">
        <v>322</v>
      </c>
      <c r="E54" s="8">
        <v>20.710378375179939</v>
      </c>
      <c r="F54" s="8">
        <v>-20.710378375179939</v>
      </c>
      <c r="G54" s="8">
        <v>0</v>
      </c>
      <c r="H54" s="8">
        <v>0</v>
      </c>
      <c r="I54" s="8" t="s">
        <v>320</v>
      </c>
      <c r="J54" s="20" t="s">
        <v>321</v>
      </c>
      <c r="K54" s="20" t="s">
        <v>321</v>
      </c>
      <c r="L54" s="8" t="s">
        <v>321</v>
      </c>
    </row>
    <row r="55" spans="1:12">
      <c r="A55" s="7">
        <v>32</v>
      </c>
      <c r="B55" s="18" t="s">
        <v>41</v>
      </c>
      <c r="C55" s="41">
        <v>6.1860133600000005E-4</v>
      </c>
      <c r="D55" s="8" t="s">
        <v>320</v>
      </c>
      <c r="E55" s="8">
        <v>2117.83</v>
      </c>
      <c r="F55" s="8">
        <v>0</v>
      </c>
      <c r="G55" s="8">
        <v>0</v>
      </c>
      <c r="H55" s="8">
        <v>2117.83</v>
      </c>
      <c r="I55" s="8" t="s">
        <v>320</v>
      </c>
      <c r="J55" s="20" t="s">
        <v>321</v>
      </c>
      <c r="K55" s="20" t="s">
        <v>321</v>
      </c>
      <c r="L55" s="8" t="s">
        <v>321</v>
      </c>
    </row>
    <row r="56" spans="1:12">
      <c r="A56" s="7">
        <v>33</v>
      </c>
      <c r="B56" s="18" t="s">
        <v>42</v>
      </c>
      <c r="C56" s="41">
        <v>1.98287415E-4</v>
      </c>
      <c r="D56" s="8" t="s">
        <v>320</v>
      </c>
      <c r="E56" s="8">
        <v>678.85</v>
      </c>
      <c r="F56" s="8">
        <v>0</v>
      </c>
      <c r="G56" s="8">
        <v>0</v>
      </c>
      <c r="H56" s="8">
        <v>678.85</v>
      </c>
      <c r="I56" s="8" t="s">
        <v>320</v>
      </c>
      <c r="J56" s="20" t="s">
        <v>321</v>
      </c>
      <c r="K56" s="20" t="s">
        <v>321</v>
      </c>
      <c r="L56" s="8" t="s">
        <v>321</v>
      </c>
    </row>
    <row r="57" spans="1:12">
      <c r="A57" s="7">
        <v>34</v>
      </c>
      <c r="B57" s="18" t="s">
        <v>43</v>
      </c>
      <c r="C57" s="41">
        <v>5.9285718400000004E-4</v>
      </c>
      <c r="D57" s="8" t="s">
        <v>320</v>
      </c>
      <c r="E57" s="8">
        <v>2029.69</v>
      </c>
      <c r="F57" s="8">
        <v>0</v>
      </c>
      <c r="G57" s="8">
        <v>0</v>
      </c>
      <c r="H57" s="8">
        <v>2029.69</v>
      </c>
      <c r="I57" s="8" t="s">
        <v>320</v>
      </c>
      <c r="J57" s="20" t="s">
        <v>321</v>
      </c>
      <c r="K57" s="20" t="s">
        <v>321</v>
      </c>
      <c r="L57" s="8" t="s">
        <v>321</v>
      </c>
    </row>
    <row r="58" spans="1:12">
      <c r="A58" s="7">
        <v>35</v>
      </c>
      <c r="B58" s="18" t="s">
        <v>44</v>
      </c>
      <c r="C58" s="41">
        <v>2.7577830000000001E-5</v>
      </c>
      <c r="D58" s="8" t="s">
        <v>322</v>
      </c>
      <c r="E58" s="8">
        <v>94.414795606064956</v>
      </c>
      <c r="F58" s="8">
        <v>-94.414795606064956</v>
      </c>
      <c r="G58" s="8">
        <v>0</v>
      </c>
      <c r="H58" s="8">
        <v>0</v>
      </c>
      <c r="I58" s="8" t="s">
        <v>320</v>
      </c>
      <c r="J58" s="20" t="s">
        <v>321</v>
      </c>
      <c r="K58" s="20" t="s">
        <v>321</v>
      </c>
      <c r="L58" s="8" t="s">
        <v>321</v>
      </c>
    </row>
    <row r="59" spans="1:12">
      <c r="A59" s="7">
        <v>36</v>
      </c>
      <c r="B59" s="18" t="s">
        <v>45</v>
      </c>
      <c r="C59" s="41">
        <v>1.8505476605000001E-2</v>
      </c>
      <c r="D59" s="8" t="s">
        <v>320</v>
      </c>
      <c r="E59" s="8">
        <v>63354.9</v>
      </c>
      <c r="F59" s="8">
        <v>0</v>
      </c>
      <c r="G59" s="8">
        <v>0</v>
      </c>
      <c r="H59" s="8">
        <v>63354.9</v>
      </c>
      <c r="I59" s="8" t="s">
        <v>322</v>
      </c>
      <c r="J59" s="20" t="s">
        <v>323</v>
      </c>
      <c r="K59" s="20" t="s">
        <v>334</v>
      </c>
      <c r="L59" s="8" t="s">
        <v>325</v>
      </c>
    </row>
    <row r="60" spans="1:12">
      <c r="A60" s="7">
        <v>37</v>
      </c>
      <c r="B60" s="18" t="s">
        <v>46</v>
      </c>
      <c r="C60" s="41">
        <v>3.3093394999999997E-5</v>
      </c>
      <c r="D60" s="8" t="s">
        <v>322</v>
      </c>
      <c r="E60" s="8">
        <v>113.29775130370197</v>
      </c>
      <c r="F60" s="8">
        <v>-113.29775130370197</v>
      </c>
      <c r="G60" s="8">
        <v>0</v>
      </c>
      <c r="H60" s="8">
        <v>0</v>
      </c>
      <c r="I60" s="8" t="s">
        <v>320</v>
      </c>
      <c r="J60" s="20" t="s">
        <v>321</v>
      </c>
      <c r="K60" s="20" t="s">
        <v>321</v>
      </c>
      <c r="L60" s="8" t="s">
        <v>321</v>
      </c>
    </row>
    <row r="61" spans="1:12">
      <c r="A61" s="7">
        <v>38</v>
      </c>
      <c r="B61" s="18" t="s">
        <v>47</v>
      </c>
      <c r="C61" s="41">
        <v>2.6353816719999999E-3</v>
      </c>
      <c r="D61" s="8" t="s">
        <v>320</v>
      </c>
      <c r="E61" s="8">
        <v>9022.43</v>
      </c>
      <c r="F61" s="8">
        <v>0</v>
      </c>
      <c r="G61" s="8">
        <v>0</v>
      </c>
      <c r="H61" s="8">
        <v>9022.43</v>
      </c>
      <c r="I61" s="8" t="s">
        <v>322</v>
      </c>
      <c r="J61" s="20" t="s">
        <v>323</v>
      </c>
      <c r="K61" s="20" t="s">
        <v>335</v>
      </c>
      <c r="L61" s="8" t="s">
        <v>325</v>
      </c>
    </row>
    <row r="62" spans="1:12">
      <c r="A62" s="7">
        <v>39</v>
      </c>
      <c r="B62" s="18" t="s">
        <v>48</v>
      </c>
      <c r="C62" s="41">
        <v>1.2118635E-4</v>
      </c>
      <c r="D62" s="8" t="s">
        <v>320</v>
      </c>
      <c r="E62" s="8">
        <v>414.89</v>
      </c>
      <c r="F62" s="8">
        <v>0</v>
      </c>
      <c r="G62" s="8">
        <v>0</v>
      </c>
      <c r="H62" s="8">
        <v>414.89</v>
      </c>
      <c r="I62" s="8" t="s">
        <v>320</v>
      </c>
      <c r="J62" s="20" t="s">
        <v>321</v>
      </c>
      <c r="K62" s="20" t="s">
        <v>321</v>
      </c>
      <c r="L62" s="8" t="s">
        <v>321</v>
      </c>
    </row>
    <row r="63" spans="1:12">
      <c r="A63" s="7">
        <v>40</v>
      </c>
      <c r="B63" s="18" t="s">
        <v>49</v>
      </c>
      <c r="C63" s="41">
        <v>4.1274553919999997E-3</v>
      </c>
      <c r="D63" s="8" t="s">
        <v>320</v>
      </c>
      <c r="E63" s="8">
        <v>14130.66</v>
      </c>
      <c r="F63" s="8">
        <v>0</v>
      </c>
      <c r="G63" s="8">
        <v>0</v>
      </c>
      <c r="H63" s="8">
        <v>14130.66</v>
      </c>
      <c r="I63" s="8" t="s">
        <v>322</v>
      </c>
      <c r="J63" s="20" t="s">
        <v>323</v>
      </c>
      <c r="K63" s="20" t="s">
        <v>336</v>
      </c>
      <c r="L63" s="8" t="s">
        <v>325</v>
      </c>
    </row>
    <row r="64" spans="1:12">
      <c r="A64" s="7">
        <v>41</v>
      </c>
      <c r="B64" s="18" t="s">
        <v>50</v>
      </c>
      <c r="C64" s="41">
        <v>2.1428580409999999E-3</v>
      </c>
      <c r="D64" s="8" t="s">
        <v>320</v>
      </c>
      <c r="E64" s="8">
        <v>7336.24</v>
      </c>
      <c r="F64" s="8">
        <v>0</v>
      </c>
      <c r="G64" s="8">
        <v>0</v>
      </c>
      <c r="H64" s="8">
        <v>7336.24</v>
      </c>
      <c r="I64" s="8" t="s">
        <v>322</v>
      </c>
      <c r="J64" s="20" t="s">
        <v>323</v>
      </c>
      <c r="K64" s="20" t="s">
        <v>337</v>
      </c>
      <c r="L64" s="8" t="s">
        <v>325</v>
      </c>
    </row>
    <row r="65" spans="1:12">
      <c r="A65" s="7">
        <v>42</v>
      </c>
      <c r="B65" s="18" t="s">
        <v>51</v>
      </c>
      <c r="C65" s="41">
        <v>3.167238809E-3</v>
      </c>
      <c r="D65" s="8" t="s">
        <v>320</v>
      </c>
      <c r="E65" s="8">
        <v>10843.28</v>
      </c>
      <c r="F65" s="8">
        <v>0</v>
      </c>
      <c r="G65" s="8">
        <v>0</v>
      </c>
      <c r="H65" s="8">
        <v>10843.28</v>
      </c>
      <c r="I65" s="8" t="s">
        <v>322</v>
      </c>
      <c r="J65" s="20" t="s">
        <v>323</v>
      </c>
      <c r="K65" s="20" t="s">
        <v>425</v>
      </c>
      <c r="L65" s="8" t="s">
        <v>325</v>
      </c>
    </row>
    <row r="66" spans="1:12">
      <c r="A66" s="7">
        <v>43</v>
      </c>
      <c r="B66" s="18" t="s">
        <v>52</v>
      </c>
      <c r="C66" s="41">
        <v>1.262511644E-3</v>
      </c>
      <c r="D66" s="8" t="s">
        <v>320</v>
      </c>
      <c r="E66" s="8">
        <v>4322.3</v>
      </c>
      <c r="F66" s="8">
        <v>0</v>
      </c>
      <c r="G66" s="8">
        <v>0</v>
      </c>
      <c r="H66" s="8">
        <v>4322.3</v>
      </c>
      <c r="I66" s="8" t="s">
        <v>320</v>
      </c>
      <c r="J66" s="20" t="s">
        <v>321</v>
      </c>
      <c r="K66" s="20" t="s">
        <v>321</v>
      </c>
      <c r="L66" s="8" t="s">
        <v>321</v>
      </c>
    </row>
    <row r="67" spans="1:12">
      <c r="A67" s="7">
        <v>44</v>
      </c>
      <c r="B67" s="18" t="s">
        <v>53</v>
      </c>
      <c r="C67" s="41">
        <v>2.680205692E-3</v>
      </c>
      <c r="D67" s="8" t="s">
        <v>320</v>
      </c>
      <c r="E67" s="8">
        <v>9175.89</v>
      </c>
      <c r="F67" s="8">
        <v>0</v>
      </c>
      <c r="G67" s="8">
        <v>0</v>
      </c>
      <c r="H67" s="8">
        <v>9175.89</v>
      </c>
      <c r="I67" s="8" t="s">
        <v>322</v>
      </c>
      <c r="J67" s="20" t="s">
        <v>323</v>
      </c>
      <c r="K67" s="20" t="s">
        <v>338</v>
      </c>
      <c r="L67" s="8" t="s">
        <v>325</v>
      </c>
    </row>
    <row r="68" spans="1:12">
      <c r="A68" s="7">
        <v>45</v>
      </c>
      <c r="B68" s="18" t="s">
        <v>54</v>
      </c>
      <c r="C68" s="41">
        <v>2.799817433E-3</v>
      </c>
      <c r="D68" s="8" t="s">
        <v>320</v>
      </c>
      <c r="E68" s="8">
        <v>9585.39</v>
      </c>
      <c r="F68" s="8">
        <v>0</v>
      </c>
      <c r="G68" s="8">
        <v>0</v>
      </c>
      <c r="H68" s="8">
        <v>9585.39</v>
      </c>
      <c r="I68" s="8" t="s">
        <v>320</v>
      </c>
      <c r="J68" s="20" t="s">
        <v>321</v>
      </c>
      <c r="K68" s="20" t="s">
        <v>321</v>
      </c>
      <c r="L68" s="8" t="s">
        <v>321</v>
      </c>
    </row>
    <row r="69" spans="1:12">
      <c r="A69" s="7">
        <v>46</v>
      </c>
      <c r="B69" s="18" t="s">
        <v>55</v>
      </c>
      <c r="C69" s="41">
        <v>1.3949733200000001E-4</v>
      </c>
      <c r="D69" s="8" t="s">
        <v>320</v>
      </c>
      <c r="E69" s="8">
        <v>477.58</v>
      </c>
      <c r="F69" s="8">
        <v>0</v>
      </c>
      <c r="G69" s="8">
        <v>0</v>
      </c>
      <c r="H69" s="8">
        <v>477.58</v>
      </c>
      <c r="I69" s="8" t="s">
        <v>320</v>
      </c>
      <c r="J69" s="20" t="s">
        <v>321</v>
      </c>
      <c r="K69" s="20" t="s">
        <v>321</v>
      </c>
      <c r="L69" s="8" t="s">
        <v>321</v>
      </c>
    </row>
    <row r="70" spans="1:12">
      <c r="A70" s="7">
        <v>47</v>
      </c>
      <c r="B70" s="18" t="s">
        <v>56</v>
      </c>
      <c r="C70" s="41">
        <v>6.5243179430000001E-3</v>
      </c>
      <c r="D70" s="8" t="s">
        <v>320</v>
      </c>
      <c r="E70" s="8">
        <v>22336.5</v>
      </c>
      <c r="F70" s="8">
        <v>0</v>
      </c>
      <c r="G70" s="8">
        <v>0</v>
      </c>
      <c r="H70" s="8">
        <v>22336.5</v>
      </c>
      <c r="I70" s="8" t="s">
        <v>322</v>
      </c>
      <c r="J70" s="20" t="s">
        <v>323</v>
      </c>
      <c r="K70" s="20" t="s">
        <v>339</v>
      </c>
      <c r="L70" s="8" t="s">
        <v>325</v>
      </c>
    </row>
    <row r="71" spans="1:12">
      <c r="A71" s="7">
        <v>48</v>
      </c>
      <c r="B71" s="18" t="s">
        <v>57</v>
      </c>
      <c r="C71" s="41">
        <v>5.4026690119999997E-3</v>
      </c>
      <c r="D71" s="8" t="s">
        <v>320</v>
      </c>
      <c r="E71" s="8">
        <v>18496.45</v>
      </c>
      <c r="F71" s="8">
        <v>0</v>
      </c>
      <c r="G71" s="8">
        <v>0</v>
      </c>
      <c r="H71" s="8">
        <v>18496.45</v>
      </c>
      <c r="I71" s="8" t="s">
        <v>322</v>
      </c>
      <c r="J71" s="20" t="s">
        <v>323</v>
      </c>
      <c r="K71" s="20" t="s">
        <v>340</v>
      </c>
      <c r="L71" s="8" t="s">
        <v>325</v>
      </c>
    </row>
    <row r="72" spans="1:12">
      <c r="A72" s="7">
        <v>49</v>
      </c>
      <c r="B72" s="18" t="s">
        <v>58</v>
      </c>
      <c r="C72" s="41">
        <v>7.7283576999999997E-5</v>
      </c>
      <c r="D72" s="8" t="s">
        <v>322</v>
      </c>
      <c r="E72" s="8">
        <v>264.58619572898164</v>
      </c>
      <c r="F72" s="8">
        <v>-264.58619572898164</v>
      </c>
      <c r="G72" s="8">
        <v>0</v>
      </c>
      <c r="H72" s="8">
        <v>0</v>
      </c>
      <c r="I72" s="8" t="s">
        <v>320</v>
      </c>
      <c r="J72" s="20" t="s">
        <v>321</v>
      </c>
      <c r="K72" s="20" t="s">
        <v>321</v>
      </c>
      <c r="L72" s="8" t="s">
        <v>321</v>
      </c>
    </row>
    <row r="73" spans="1:12">
      <c r="A73" s="7">
        <v>50</v>
      </c>
      <c r="B73" s="18" t="s">
        <v>59</v>
      </c>
      <c r="C73" s="41">
        <v>8.4518667999999993E-5</v>
      </c>
      <c r="D73" s="8" t="s">
        <v>320</v>
      </c>
      <c r="E73" s="8">
        <v>289.36</v>
      </c>
      <c r="F73" s="8">
        <v>0</v>
      </c>
      <c r="G73" s="8">
        <v>0</v>
      </c>
      <c r="H73" s="8">
        <v>289.36</v>
      </c>
      <c r="I73" s="8" t="s">
        <v>320</v>
      </c>
      <c r="J73" s="20" t="s">
        <v>321</v>
      </c>
      <c r="K73" s="20" t="s">
        <v>321</v>
      </c>
      <c r="L73" s="8" t="s">
        <v>321</v>
      </c>
    </row>
    <row r="74" spans="1:12">
      <c r="A74" s="7">
        <v>51</v>
      </c>
      <c r="B74" s="18" t="s">
        <v>60</v>
      </c>
      <c r="C74" s="41">
        <v>9.5907660000000001E-6</v>
      </c>
      <c r="D74" s="8" t="s">
        <v>322</v>
      </c>
      <c r="E74" s="8">
        <v>32.834715842239838</v>
      </c>
      <c r="F74" s="8">
        <v>-32.834715842239838</v>
      </c>
      <c r="G74" s="8">
        <v>0</v>
      </c>
      <c r="H74" s="8">
        <v>0</v>
      </c>
      <c r="I74" s="8" t="s">
        <v>320</v>
      </c>
      <c r="J74" s="20" t="s">
        <v>321</v>
      </c>
      <c r="K74" s="20" t="s">
        <v>321</v>
      </c>
      <c r="L74" s="8" t="s">
        <v>321</v>
      </c>
    </row>
    <row r="75" spans="1:12">
      <c r="A75" s="7">
        <v>52</v>
      </c>
      <c r="B75" s="18" t="s">
        <v>61</v>
      </c>
      <c r="C75" s="41">
        <v>2.8862532509999999E-3</v>
      </c>
      <c r="D75" s="8" t="s">
        <v>320</v>
      </c>
      <c r="E75" s="8">
        <v>9881.31</v>
      </c>
      <c r="F75" s="8">
        <v>0</v>
      </c>
      <c r="G75" s="8">
        <v>0</v>
      </c>
      <c r="H75" s="8">
        <v>9881.31</v>
      </c>
      <c r="I75" s="8" t="s">
        <v>322</v>
      </c>
      <c r="J75" s="20" t="s">
        <v>323</v>
      </c>
      <c r="K75" s="20" t="s">
        <v>341</v>
      </c>
      <c r="L75" s="8" t="s">
        <v>325</v>
      </c>
    </row>
    <row r="76" spans="1:12">
      <c r="A76" s="7">
        <v>53</v>
      </c>
      <c r="B76" s="18" t="s">
        <v>62</v>
      </c>
      <c r="C76" s="41">
        <v>8.8446355000000004E-5</v>
      </c>
      <c r="D76" s="8" t="s">
        <v>320</v>
      </c>
      <c r="E76" s="8">
        <v>302.8</v>
      </c>
      <c r="F76" s="8">
        <v>0</v>
      </c>
      <c r="G76" s="8">
        <v>0</v>
      </c>
      <c r="H76" s="8">
        <v>302.8</v>
      </c>
      <c r="I76" s="8" t="s">
        <v>320</v>
      </c>
      <c r="J76" s="20" t="s">
        <v>321</v>
      </c>
      <c r="K76" s="20" t="s">
        <v>321</v>
      </c>
      <c r="L76" s="8" t="s">
        <v>321</v>
      </c>
    </row>
    <row r="77" spans="1:12">
      <c r="A77" s="7">
        <v>54</v>
      </c>
      <c r="B77" s="18" t="s">
        <v>63</v>
      </c>
      <c r="C77" s="41">
        <v>2.9965833190000002E-3</v>
      </c>
      <c r="D77" s="8" t="s">
        <v>320</v>
      </c>
      <c r="E77" s="8">
        <v>10259.030000000001</v>
      </c>
      <c r="F77" s="8">
        <v>0</v>
      </c>
      <c r="G77" s="8">
        <v>0</v>
      </c>
      <c r="H77" s="8">
        <v>10259.030000000001</v>
      </c>
      <c r="I77" s="8" t="s">
        <v>320</v>
      </c>
      <c r="J77" s="20" t="s">
        <v>321</v>
      </c>
      <c r="K77" s="20" t="s">
        <v>321</v>
      </c>
      <c r="L77" s="8" t="s">
        <v>321</v>
      </c>
    </row>
    <row r="78" spans="1:12">
      <c r="A78" s="7">
        <v>55</v>
      </c>
      <c r="B78" s="18" t="s">
        <v>64</v>
      </c>
      <c r="C78" s="41">
        <v>1.0536201750000001E-3</v>
      </c>
      <c r="D78" s="8" t="s">
        <v>320</v>
      </c>
      <c r="E78" s="8">
        <v>3607.15</v>
      </c>
      <c r="F78" s="8">
        <v>0</v>
      </c>
      <c r="G78" s="8">
        <v>0</v>
      </c>
      <c r="H78" s="8">
        <v>3607.15</v>
      </c>
      <c r="I78" s="8" t="s">
        <v>320</v>
      </c>
      <c r="J78" s="20" t="s">
        <v>321</v>
      </c>
      <c r="K78" s="20" t="s">
        <v>321</v>
      </c>
      <c r="L78" s="8" t="s">
        <v>321</v>
      </c>
    </row>
    <row r="79" spans="1:12">
      <c r="A79" s="7">
        <v>56</v>
      </c>
      <c r="B79" s="18" t="s">
        <v>65</v>
      </c>
      <c r="C79" s="41">
        <v>1.9675310499999999E-4</v>
      </c>
      <c r="D79" s="8" t="s">
        <v>320</v>
      </c>
      <c r="E79" s="8">
        <v>673.6</v>
      </c>
      <c r="F79" s="8">
        <v>0</v>
      </c>
      <c r="G79" s="8">
        <v>0</v>
      </c>
      <c r="H79" s="8">
        <v>673.6</v>
      </c>
      <c r="I79" s="8" t="s">
        <v>320</v>
      </c>
      <c r="J79" s="20" t="s">
        <v>321</v>
      </c>
      <c r="K79" s="20" t="s">
        <v>321</v>
      </c>
      <c r="L79" s="8" t="s">
        <v>321</v>
      </c>
    </row>
    <row r="80" spans="1:12">
      <c r="A80" s="7">
        <v>57</v>
      </c>
      <c r="B80" s="18" t="s">
        <v>66</v>
      </c>
      <c r="C80" s="41">
        <v>4.0553892199999999E-4</v>
      </c>
      <c r="D80" s="8" t="s">
        <v>320</v>
      </c>
      <c r="E80" s="8">
        <v>1388.39</v>
      </c>
      <c r="F80" s="8">
        <v>0</v>
      </c>
      <c r="G80" s="8">
        <v>0</v>
      </c>
      <c r="H80" s="8">
        <v>1388.39</v>
      </c>
      <c r="I80" s="8" t="s">
        <v>320</v>
      </c>
      <c r="J80" s="20" t="s">
        <v>321</v>
      </c>
      <c r="K80" s="20" t="s">
        <v>321</v>
      </c>
      <c r="L80" s="8" t="s">
        <v>321</v>
      </c>
    </row>
    <row r="81" spans="1:12">
      <c r="A81" s="7">
        <v>58</v>
      </c>
      <c r="B81" s="18" t="s">
        <v>67</v>
      </c>
      <c r="C81" s="41">
        <v>2.6044851579999999E-3</v>
      </c>
      <c r="D81" s="8" t="s">
        <v>320</v>
      </c>
      <c r="E81" s="8">
        <v>8916.65</v>
      </c>
      <c r="F81" s="8">
        <v>0</v>
      </c>
      <c r="G81" s="8">
        <v>0</v>
      </c>
      <c r="H81" s="8">
        <v>8916.65</v>
      </c>
      <c r="I81" s="8" t="s">
        <v>322</v>
      </c>
      <c r="J81" s="20" t="s">
        <v>323</v>
      </c>
      <c r="K81" s="20" t="s">
        <v>342</v>
      </c>
      <c r="L81" s="8" t="s">
        <v>325</v>
      </c>
    </row>
    <row r="82" spans="1:12">
      <c r="A82" s="7">
        <v>59</v>
      </c>
      <c r="B82" s="18" t="s">
        <v>68</v>
      </c>
      <c r="C82" s="41">
        <v>7.1316532281999995E-2</v>
      </c>
      <c r="D82" s="8" t="s">
        <v>320</v>
      </c>
      <c r="E82" s="8">
        <v>244157.56</v>
      </c>
      <c r="F82" s="8">
        <v>0</v>
      </c>
      <c r="G82" s="8">
        <v>0</v>
      </c>
      <c r="H82" s="8">
        <v>244157.56</v>
      </c>
      <c r="I82" s="8" t="s">
        <v>322</v>
      </c>
      <c r="J82" s="20" t="s">
        <v>323</v>
      </c>
      <c r="K82" s="20" t="s">
        <v>343</v>
      </c>
      <c r="L82" s="8" t="s">
        <v>325</v>
      </c>
    </row>
    <row r="83" spans="1:12">
      <c r="A83" s="7">
        <v>60</v>
      </c>
      <c r="B83" s="18" t="s">
        <v>69</v>
      </c>
      <c r="C83" s="41">
        <v>3.6770177799999999E-4</v>
      </c>
      <c r="D83" s="8" t="s">
        <v>320</v>
      </c>
      <c r="E83" s="8">
        <v>1258.8499999999999</v>
      </c>
      <c r="F83" s="8">
        <v>0</v>
      </c>
      <c r="G83" s="8">
        <v>0</v>
      </c>
      <c r="H83" s="8">
        <v>1258.8499999999999</v>
      </c>
      <c r="I83" s="8" t="s">
        <v>320</v>
      </c>
      <c r="J83" s="20" t="s">
        <v>321</v>
      </c>
      <c r="K83" s="20" t="s">
        <v>321</v>
      </c>
      <c r="L83" s="8" t="s">
        <v>321</v>
      </c>
    </row>
    <row r="84" spans="1:12">
      <c r="A84" s="7">
        <v>61</v>
      </c>
      <c r="B84" s="18" t="s">
        <v>70</v>
      </c>
      <c r="C84" s="41">
        <v>2.7729291700000001E-3</v>
      </c>
      <c r="D84" s="8" t="s">
        <v>320</v>
      </c>
      <c r="E84" s="8">
        <v>9493.33</v>
      </c>
      <c r="F84" s="8">
        <v>0</v>
      </c>
      <c r="G84" s="8">
        <v>0</v>
      </c>
      <c r="H84" s="8">
        <v>9493.33</v>
      </c>
      <c r="I84" s="8" t="s">
        <v>322</v>
      </c>
      <c r="J84" s="20" t="s">
        <v>323</v>
      </c>
      <c r="K84" s="20" t="s">
        <v>344</v>
      </c>
      <c r="L84" s="8" t="s">
        <v>325</v>
      </c>
    </row>
    <row r="85" spans="1:12">
      <c r="A85" s="7">
        <v>62</v>
      </c>
      <c r="B85" s="18" t="s">
        <v>71</v>
      </c>
      <c r="C85" s="41">
        <v>1.4646767E-5</v>
      </c>
      <c r="D85" s="8" t="s">
        <v>322</v>
      </c>
      <c r="E85" s="8">
        <v>50.144319280909961</v>
      </c>
      <c r="F85" s="8">
        <v>-50.144319280909961</v>
      </c>
      <c r="G85" s="8">
        <v>0</v>
      </c>
      <c r="H85" s="8">
        <v>0</v>
      </c>
      <c r="I85" s="8" t="s">
        <v>320</v>
      </c>
      <c r="J85" s="20" t="s">
        <v>321</v>
      </c>
      <c r="K85" s="20" t="s">
        <v>321</v>
      </c>
      <c r="L85" s="8" t="s">
        <v>321</v>
      </c>
    </row>
    <row r="86" spans="1:12">
      <c r="A86" s="7">
        <v>63</v>
      </c>
      <c r="B86" s="18" t="s">
        <v>72</v>
      </c>
      <c r="C86" s="41">
        <v>2.0735405899999999E-4</v>
      </c>
      <c r="D86" s="8" t="s">
        <v>320</v>
      </c>
      <c r="E86" s="8">
        <v>709.89</v>
      </c>
      <c r="F86" s="8">
        <v>0</v>
      </c>
      <c r="G86" s="8">
        <v>0</v>
      </c>
      <c r="H86" s="8">
        <v>709.89</v>
      </c>
      <c r="I86" s="8" t="s">
        <v>320</v>
      </c>
      <c r="J86" s="20" t="s">
        <v>321</v>
      </c>
      <c r="K86" s="20" t="s">
        <v>321</v>
      </c>
      <c r="L86" s="8" t="s">
        <v>321</v>
      </c>
    </row>
    <row r="87" spans="1:12">
      <c r="A87" s="7">
        <v>64</v>
      </c>
      <c r="B87" s="18" t="s">
        <v>73</v>
      </c>
      <c r="C87" s="41">
        <v>1.928773141E-3</v>
      </c>
      <c r="D87" s="8" t="s">
        <v>320</v>
      </c>
      <c r="E87" s="8">
        <v>6603.3</v>
      </c>
      <c r="F87" s="8">
        <v>0</v>
      </c>
      <c r="G87" s="8">
        <v>0</v>
      </c>
      <c r="H87" s="8">
        <v>6603.3</v>
      </c>
      <c r="I87" s="8" t="s">
        <v>322</v>
      </c>
      <c r="J87" s="20" t="s">
        <v>323</v>
      </c>
      <c r="K87" s="20" t="s">
        <v>345</v>
      </c>
      <c r="L87" s="8" t="s">
        <v>325</v>
      </c>
    </row>
    <row r="88" spans="1:12">
      <c r="A88" s="7">
        <v>65</v>
      </c>
      <c r="B88" s="18" t="s">
        <v>74</v>
      </c>
      <c r="C88" s="41">
        <v>1.67724982E-3</v>
      </c>
      <c r="D88" s="8" t="s">
        <v>320</v>
      </c>
      <c r="E88" s="8">
        <v>5742.19</v>
      </c>
      <c r="F88" s="8">
        <v>0</v>
      </c>
      <c r="G88" s="8">
        <v>0</v>
      </c>
      <c r="H88" s="8">
        <v>5742.19</v>
      </c>
      <c r="I88" s="8" t="s">
        <v>320</v>
      </c>
      <c r="J88" s="20" t="s">
        <v>321</v>
      </c>
      <c r="K88" s="20" t="s">
        <v>321</v>
      </c>
      <c r="L88" s="8" t="s">
        <v>321</v>
      </c>
    </row>
    <row r="89" spans="1:12">
      <c r="A89" s="7">
        <v>66</v>
      </c>
      <c r="B89" s="18" t="s">
        <v>75</v>
      </c>
      <c r="C89" s="41">
        <v>1.0040382408999999E-2</v>
      </c>
      <c r="D89" s="8" t="s">
        <v>320</v>
      </c>
      <c r="E89" s="8">
        <v>34374.01</v>
      </c>
      <c r="F89" s="8">
        <v>0</v>
      </c>
      <c r="G89" s="8">
        <v>0</v>
      </c>
      <c r="H89" s="8">
        <v>34374.01</v>
      </c>
      <c r="I89" s="8" t="s">
        <v>322</v>
      </c>
      <c r="J89" s="20" t="s">
        <v>323</v>
      </c>
      <c r="K89" s="20" t="s">
        <v>346</v>
      </c>
      <c r="L89" s="8" t="s">
        <v>325</v>
      </c>
    </row>
    <row r="90" spans="1:12">
      <c r="A90" s="7">
        <v>67</v>
      </c>
      <c r="B90" s="18" t="s">
        <v>76</v>
      </c>
      <c r="C90" s="41">
        <v>5.9203305000000003E-5</v>
      </c>
      <c r="D90" s="8" t="s">
        <v>322</v>
      </c>
      <c r="E90" s="8">
        <v>202.6870112977897</v>
      </c>
      <c r="F90" s="8">
        <v>-202.6870112977897</v>
      </c>
      <c r="G90" s="8">
        <v>0</v>
      </c>
      <c r="H90" s="8">
        <v>0</v>
      </c>
      <c r="I90" s="8" t="s">
        <v>320</v>
      </c>
      <c r="J90" s="20" t="s">
        <v>321</v>
      </c>
      <c r="K90" s="20" t="s">
        <v>321</v>
      </c>
      <c r="L90" s="8" t="s">
        <v>321</v>
      </c>
    </row>
    <row r="91" spans="1:12">
      <c r="A91" s="7">
        <v>68</v>
      </c>
      <c r="B91" s="18" t="s">
        <v>77</v>
      </c>
      <c r="C91" s="41">
        <v>1.8132565779999999E-3</v>
      </c>
      <c r="D91" s="8" t="s">
        <v>320</v>
      </c>
      <c r="E91" s="8">
        <v>6207.82</v>
      </c>
      <c r="F91" s="8">
        <v>0</v>
      </c>
      <c r="G91" s="8">
        <v>0</v>
      </c>
      <c r="H91" s="8">
        <v>6207.82</v>
      </c>
      <c r="I91" s="8" t="s">
        <v>320</v>
      </c>
      <c r="J91" s="20" t="s">
        <v>321</v>
      </c>
      <c r="K91" s="20" t="s">
        <v>321</v>
      </c>
      <c r="L91" s="8" t="s">
        <v>321</v>
      </c>
    </row>
    <row r="92" spans="1:12">
      <c r="A92" s="7">
        <v>69</v>
      </c>
      <c r="B92" s="18" t="s">
        <v>78</v>
      </c>
      <c r="C92" s="41">
        <v>8.1390405999999996E-5</v>
      </c>
      <c r="D92" s="8" t="s">
        <v>322</v>
      </c>
      <c r="E92" s="8">
        <v>278.64623673380544</v>
      </c>
      <c r="F92" s="8">
        <v>-278.64623673380544</v>
      </c>
      <c r="G92" s="8">
        <v>0</v>
      </c>
      <c r="H92" s="8">
        <v>0</v>
      </c>
      <c r="I92" s="8" t="s">
        <v>320</v>
      </c>
      <c r="J92" s="20" t="s">
        <v>321</v>
      </c>
      <c r="K92" s="20" t="s">
        <v>321</v>
      </c>
      <c r="L92" s="8" t="s">
        <v>321</v>
      </c>
    </row>
    <row r="93" spans="1:12">
      <c r="A93" s="7">
        <v>70</v>
      </c>
      <c r="B93" s="18" t="s">
        <v>79</v>
      </c>
      <c r="C93" s="41">
        <v>1.81020848E-4</v>
      </c>
      <c r="D93" s="8" t="s">
        <v>320</v>
      </c>
      <c r="E93" s="8">
        <v>619.74</v>
      </c>
      <c r="F93" s="8">
        <v>0</v>
      </c>
      <c r="G93" s="8">
        <v>0</v>
      </c>
      <c r="H93" s="8">
        <v>619.74</v>
      </c>
      <c r="I93" s="8" t="s">
        <v>322</v>
      </c>
      <c r="J93" s="20" t="s">
        <v>323</v>
      </c>
      <c r="K93" s="20" t="s">
        <v>347</v>
      </c>
      <c r="L93" s="8" t="s">
        <v>325</v>
      </c>
    </row>
    <row r="94" spans="1:12">
      <c r="A94" s="7">
        <v>71</v>
      </c>
      <c r="B94" s="18" t="s">
        <v>80</v>
      </c>
      <c r="C94" s="41">
        <v>2.2024727799999999E-4</v>
      </c>
      <c r="D94" s="8" t="s">
        <v>320</v>
      </c>
      <c r="E94" s="8">
        <v>754.03</v>
      </c>
      <c r="F94" s="8">
        <v>0</v>
      </c>
      <c r="G94" s="8">
        <v>0</v>
      </c>
      <c r="H94" s="8">
        <v>754.03</v>
      </c>
      <c r="I94" s="8" t="s">
        <v>320</v>
      </c>
      <c r="J94" s="20" t="s">
        <v>321</v>
      </c>
      <c r="K94" s="20" t="s">
        <v>321</v>
      </c>
      <c r="L94" s="8" t="s">
        <v>321</v>
      </c>
    </row>
    <row r="95" spans="1:12">
      <c r="A95" s="7">
        <v>72</v>
      </c>
      <c r="B95" s="18" t="s">
        <v>81</v>
      </c>
      <c r="C95" s="41">
        <v>1.65118952E-3</v>
      </c>
      <c r="D95" s="8" t="s">
        <v>320</v>
      </c>
      <c r="E95" s="8">
        <v>5652.97</v>
      </c>
      <c r="F95" s="8">
        <v>0</v>
      </c>
      <c r="G95" s="8">
        <v>0</v>
      </c>
      <c r="H95" s="8">
        <v>5652.97</v>
      </c>
      <c r="I95" s="8" t="s">
        <v>320</v>
      </c>
      <c r="J95" s="20" t="s">
        <v>321</v>
      </c>
      <c r="K95" s="20" t="s">
        <v>321</v>
      </c>
      <c r="L95" s="8" t="s">
        <v>321</v>
      </c>
    </row>
    <row r="96" spans="1:12">
      <c r="A96" s="7">
        <v>73</v>
      </c>
      <c r="B96" s="18" t="s">
        <v>82</v>
      </c>
      <c r="C96" s="41">
        <v>1.8526954000000002E-5</v>
      </c>
      <c r="D96" s="8" t="s">
        <v>322</v>
      </c>
      <c r="E96" s="8">
        <v>63.428434184740695</v>
      </c>
      <c r="F96" s="8">
        <v>-63.428434184740695</v>
      </c>
      <c r="G96" s="8">
        <v>0</v>
      </c>
      <c r="H96" s="8">
        <v>0</v>
      </c>
      <c r="I96" s="8" t="s">
        <v>320</v>
      </c>
      <c r="J96" s="20" t="s">
        <v>321</v>
      </c>
      <c r="K96" s="20" t="s">
        <v>321</v>
      </c>
      <c r="L96" s="8" t="s">
        <v>321</v>
      </c>
    </row>
    <row r="97" spans="1:12">
      <c r="A97" s="7">
        <v>74</v>
      </c>
      <c r="B97" s="18" t="s">
        <v>83</v>
      </c>
      <c r="C97" s="41">
        <v>4.7960718900000001E-4</v>
      </c>
      <c r="D97" s="8" t="s">
        <v>320</v>
      </c>
      <c r="E97" s="8">
        <v>1641.97</v>
      </c>
      <c r="F97" s="8">
        <v>0</v>
      </c>
      <c r="G97" s="8">
        <v>0</v>
      </c>
      <c r="H97" s="8">
        <v>1641.97</v>
      </c>
      <c r="I97" s="8" t="s">
        <v>320</v>
      </c>
      <c r="J97" s="20" t="s">
        <v>321</v>
      </c>
      <c r="K97" s="20" t="s">
        <v>321</v>
      </c>
      <c r="L97" s="8" t="s">
        <v>321</v>
      </c>
    </row>
    <row r="98" spans="1:12">
      <c r="A98" s="7">
        <v>75</v>
      </c>
      <c r="B98" s="18" t="s">
        <v>84</v>
      </c>
      <c r="C98" s="41">
        <v>8.9113134899999999E-4</v>
      </c>
      <c r="D98" s="8" t="s">
        <v>320</v>
      </c>
      <c r="E98" s="8">
        <v>3050.86</v>
      </c>
      <c r="F98" s="8">
        <v>0</v>
      </c>
      <c r="G98" s="8">
        <v>0</v>
      </c>
      <c r="H98" s="8">
        <v>3050.86</v>
      </c>
      <c r="I98" s="8" t="s">
        <v>320</v>
      </c>
      <c r="J98" s="20" t="s">
        <v>321</v>
      </c>
      <c r="K98" s="20" t="s">
        <v>321</v>
      </c>
      <c r="L98" s="8" t="s">
        <v>321</v>
      </c>
    </row>
    <row r="99" spans="1:12">
      <c r="A99" s="7">
        <v>76</v>
      </c>
      <c r="B99" s="18" t="s">
        <v>85</v>
      </c>
      <c r="C99" s="41">
        <v>1.7178196700000001E-4</v>
      </c>
      <c r="D99" s="8" t="s">
        <v>320</v>
      </c>
      <c r="E99" s="8">
        <v>588.11</v>
      </c>
      <c r="F99" s="8">
        <v>0</v>
      </c>
      <c r="G99" s="8">
        <v>0</v>
      </c>
      <c r="H99" s="8">
        <v>588.11</v>
      </c>
      <c r="I99" s="8" t="s">
        <v>320</v>
      </c>
      <c r="J99" s="20" t="s">
        <v>321</v>
      </c>
      <c r="K99" s="20" t="s">
        <v>321</v>
      </c>
      <c r="L99" s="8" t="s">
        <v>321</v>
      </c>
    </row>
    <row r="100" spans="1:12">
      <c r="A100" s="7">
        <v>77</v>
      </c>
      <c r="B100" s="18" t="s">
        <v>86</v>
      </c>
      <c r="C100" s="41">
        <v>2.5575490299999999E-4</v>
      </c>
      <c r="D100" s="8" t="s">
        <v>320</v>
      </c>
      <c r="E100" s="8">
        <v>875.6</v>
      </c>
      <c r="F100" s="8">
        <v>0</v>
      </c>
      <c r="G100" s="8">
        <v>0</v>
      </c>
      <c r="H100" s="8">
        <v>875.6</v>
      </c>
      <c r="I100" s="8" t="s">
        <v>320</v>
      </c>
      <c r="J100" s="20" t="s">
        <v>321</v>
      </c>
      <c r="K100" s="20" t="s">
        <v>321</v>
      </c>
      <c r="L100" s="8" t="s">
        <v>321</v>
      </c>
    </row>
    <row r="101" spans="1:12">
      <c r="A101" s="7">
        <v>78</v>
      </c>
      <c r="B101" s="18" t="s">
        <v>87</v>
      </c>
      <c r="C101" s="41">
        <v>2.9548125615E-2</v>
      </c>
      <c r="D101" s="8" t="s">
        <v>320</v>
      </c>
      <c r="E101" s="8">
        <v>101160.25</v>
      </c>
      <c r="F101" s="8">
        <v>0</v>
      </c>
      <c r="G101" s="8">
        <v>0</v>
      </c>
      <c r="H101" s="8">
        <v>101160.25</v>
      </c>
      <c r="I101" s="8" t="s">
        <v>322</v>
      </c>
      <c r="J101" s="20" t="s">
        <v>323</v>
      </c>
      <c r="K101" s="20" t="s">
        <v>426</v>
      </c>
      <c r="L101" s="8" t="s">
        <v>325</v>
      </c>
    </row>
    <row r="102" spans="1:12">
      <c r="A102" s="7">
        <v>79</v>
      </c>
      <c r="B102" s="18" t="s">
        <v>88</v>
      </c>
      <c r="C102" s="41">
        <v>3.7431146999999997E-5</v>
      </c>
      <c r="D102" s="8" t="s">
        <v>322</v>
      </c>
      <c r="E102" s="8">
        <v>128.14837473817087</v>
      </c>
      <c r="F102" s="8">
        <v>-128.14837473817087</v>
      </c>
      <c r="G102" s="8">
        <v>0</v>
      </c>
      <c r="H102" s="8">
        <v>0</v>
      </c>
      <c r="I102" s="8" t="s">
        <v>320</v>
      </c>
      <c r="J102" s="20" t="s">
        <v>321</v>
      </c>
      <c r="K102" s="20" t="s">
        <v>321</v>
      </c>
      <c r="L102" s="8" t="s">
        <v>321</v>
      </c>
    </row>
    <row r="103" spans="1:12">
      <c r="A103" s="7">
        <v>80</v>
      </c>
      <c r="B103" s="18" t="s">
        <v>89</v>
      </c>
      <c r="C103" s="41">
        <v>9.4416380999999994E-5</v>
      </c>
      <c r="D103" s="8" t="s">
        <v>320</v>
      </c>
      <c r="E103" s="8">
        <v>323.24</v>
      </c>
      <c r="F103" s="8">
        <v>0</v>
      </c>
      <c r="G103" s="8">
        <v>0</v>
      </c>
      <c r="H103" s="8">
        <v>323.24</v>
      </c>
      <c r="I103" s="8" t="s">
        <v>320</v>
      </c>
      <c r="J103" s="20" t="s">
        <v>321</v>
      </c>
      <c r="K103" s="20" t="s">
        <v>321</v>
      </c>
      <c r="L103" s="8" t="s">
        <v>321</v>
      </c>
    </row>
    <row r="104" spans="1:12">
      <c r="A104" s="7">
        <v>81</v>
      </c>
      <c r="B104" s="18" t="s">
        <v>90</v>
      </c>
      <c r="C104" s="41">
        <v>8.00906838E-4</v>
      </c>
      <c r="D104" s="8" t="s">
        <v>320</v>
      </c>
      <c r="E104" s="8">
        <v>2741.97</v>
      </c>
      <c r="F104" s="8">
        <v>0</v>
      </c>
      <c r="G104" s="8">
        <v>0</v>
      </c>
      <c r="H104" s="8">
        <v>2741.97</v>
      </c>
      <c r="I104" s="8" t="s">
        <v>320</v>
      </c>
      <c r="J104" s="20" t="s">
        <v>321</v>
      </c>
      <c r="K104" s="20" t="s">
        <v>321</v>
      </c>
      <c r="L104" s="8" t="s">
        <v>321</v>
      </c>
    </row>
    <row r="105" spans="1:12">
      <c r="A105" s="7">
        <v>82</v>
      </c>
      <c r="B105" s="18" t="s">
        <v>91</v>
      </c>
      <c r="C105" s="41">
        <v>4.8883853400000005E-4</v>
      </c>
      <c r="D105" s="8" t="s">
        <v>320</v>
      </c>
      <c r="E105" s="8">
        <v>1673.58</v>
      </c>
      <c r="F105" s="8">
        <v>0</v>
      </c>
      <c r="G105" s="8">
        <v>0</v>
      </c>
      <c r="H105" s="8">
        <v>1673.58</v>
      </c>
      <c r="I105" s="8" t="s">
        <v>320</v>
      </c>
      <c r="J105" s="20" t="s">
        <v>321</v>
      </c>
      <c r="K105" s="20" t="s">
        <v>321</v>
      </c>
      <c r="L105" s="8" t="s">
        <v>321</v>
      </c>
    </row>
    <row r="106" spans="1:12">
      <c r="A106" s="7">
        <v>83</v>
      </c>
      <c r="B106" s="18" t="s">
        <v>92</v>
      </c>
      <c r="C106" s="41">
        <v>1.2927096199999999E-4</v>
      </c>
      <c r="D106" s="8" t="s">
        <v>320</v>
      </c>
      <c r="E106" s="8">
        <v>442.57</v>
      </c>
      <c r="F106" s="8">
        <v>0</v>
      </c>
      <c r="G106" s="8">
        <v>0</v>
      </c>
      <c r="H106" s="8">
        <v>442.57</v>
      </c>
      <c r="I106" s="8" t="s">
        <v>320</v>
      </c>
      <c r="J106" s="20" t="s">
        <v>321</v>
      </c>
      <c r="K106" s="20" t="s">
        <v>321</v>
      </c>
      <c r="L106" s="8" t="s">
        <v>321</v>
      </c>
    </row>
    <row r="107" spans="1:12">
      <c r="A107" s="7">
        <v>84</v>
      </c>
      <c r="B107" s="18" t="s">
        <v>93</v>
      </c>
      <c r="C107" s="41">
        <v>8.9914130999999998E-5</v>
      </c>
      <c r="D107" s="8" t="s">
        <v>320</v>
      </c>
      <c r="E107" s="8">
        <v>307.83</v>
      </c>
      <c r="F107" s="8">
        <v>0</v>
      </c>
      <c r="G107" s="8">
        <v>0</v>
      </c>
      <c r="H107" s="8">
        <v>307.83</v>
      </c>
      <c r="I107" s="8" t="s">
        <v>320</v>
      </c>
      <c r="J107" s="20" t="s">
        <v>321</v>
      </c>
      <c r="K107" s="20" t="s">
        <v>321</v>
      </c>
      <c r="L107" s="8" t="s">
        <v>321</v>
      </c>
    </row>
    <row r="108" spans="1:12">
      <c r="A108" s="7">
        <v>85</v>
      </c>
      <c r="B108" s="18" t="s">
        <v>94</v>
      </c>
      <c r="C108" s="41">
        <v>3.6022982000000003E-4</v>
      </c>
      <c r="D108" s="8" t="s">
        <v>320</v>
      </c>
      <c r="E108" s="8">
        <v>1233.27</v>
      </c>
      <c r="F108" s="8">
        <v>0</v>
      </c>
      <c r="G108" s="8">
        <v>0</v>
      </c>
      <c r="H108" s="8">
        <v>1233.27</v>
      </c>
      <c r="I108" s="8" t="s">
        <v>320</v>
      </c>
      <c r="J108" s="20" t="s">
        <v>321</v>
      </c>
      <c r="K108" s="20" t="s">
        <v>321</v>
      </c>
      <c r="L108" s="8" t="s">
        <v>321</v>
      </c>
    </row>
    <row r="109" spans="1:12">
      <c r="A109" s="7">
        <v>86</v>
      </c>
      <c r="B109" s="18" t="s">
        <v>95</v>
      </c>
      <c r="C109" s="41">
        <v>4.0665699999999998E-6</v>
      </c>
      <c r="D109" s="8" t="s">
        <v>322</v>
      </c>
      <c r="E109" s="8">
        <v>13.922211260558047</v>
      </c>
      <c r="F109" s="8">
        <v>-13.922211260558047</v>
      </c>
      <c r="G109" s="8">
        <v>0</v>
      </c>
      <c r="H109" s="8">
        <v>0</v>
      </c>
      <c r="I109" s="8" t="s">
        <v>320</v>
      </c>
      <c r="J109" s="20" t="s">
        <v>321</v>
      </c>
      <c r="K109" s="20" t="s">
        <v>321</v>
      </c>
      <c r="L109" s="8" t="s">
        <v>321</v>
      </c>
    </row>
    <row r="110" spans="1:12">
      <c r="A110" s="7">
        <v>87</v>
      </c>
      <c r="B110" s="18" t="s">
        <v>96</v>
      </c>
      <c r="C110" s="41">
        <v>1.29462245E-4</v>
      </c>
      <c r="D110" s="8" t="s">
        <v>320</v>
      </c>
      <c r="E110" s="8">
        <v>443.22</v>
      </c>
      <c r="F110" s="8">
        <v>0</v>
      </c>
      <c r="G110" s="8">
        <v>-443.22</v>
      </c>
      <c r="H110" s="8">
        <v>0</v>
      </c>
      <c r="I110" s="8" t="s">
        <v>320</v>
      </c>
      <c r="J110" s="20" t="s">
        <v>321</v>
      </c>
      <c r="K110" s="20" t="s">
        <v>321</v>
      </c>
      <c r="L110" s="8" t="s">
        <v>321</v>
      </c>
    </row>
    <row r="111" spans="1:12">
      <c r="A111" s="7">
        <v>88</v>
      </c>
      <c r="B111" s="18" t="s">
        <v>97</v>
      </c>
      <c r="C111" s="41">
        <v>2.0590679067999999E-2</v>
      </c>
      <c r="D111" s="8" t="s">
        <v>320</v>
      </c>
      <c r="E111" s="8">
        <v>70493.75</v>
      </c>
      <c r="F111" s="8">
        <v>0</v>
      </c>
      <c r="G111" s="8">
        <v>443.22</v>
      </c>
      <c r="H111" s="8">
        <v>70936.97</v>
      </c>
      <c r="I111" s="8" t="s">
        <v>322</v>
      </c>
      <c r="J111" s="20" t="s">
        <v>323</v>
      </c>
      <c r="K111" s="20" t="s">
        <v>348</v>
      </c>
      <c r="L111" s="8" t="s">
        <v>325</v>
      </c>
    </row>
    <row r="112" spans="1:12">
      <c r="A112" s="7">
        <v>89</v>
      </c>
      <c r="B112" s="18" t="s">
        <v>98</v>
      </c>
      <c r="C112" s="41">
        <v>7.2026920999999997E-5</v>
      </c>
      <c r="D112" s="8" t="s">
        <v>322</v>
      </c>
      <c r="E112" s="8">
        <v>246.58963465759223</v>
      </c>
      <c r="F112" s="8">
        <v>-246.58963465759223</v>
      </c>
      <c r="G112" s="8">
        <v>0</v>
      </c>
      <c r="H112" s="8">
        <v>0</v>
      </c>
      <c r="I112" s="8" t="s">
        <v>320</v>
      </c>
      <c r="J112" s="20" t="s">
        <v>321</v>
      </c>
      <c r="K112" s="20" t="s">
        <v>321</v>
      </c>
      <c r="L112" s="8" t="s">
        <v>321</v>
      </c>
    </row>
    <row r="113" spans="1:12">
      <c r="A113" s="7">
        <v>90</v>
      </c>
      <c r="B113" s="18" t="s">
        <v>99</v>
      </c>
      <c r="C113" s="41">
        <v>2.1503077359999998E-3</v>
      </c>
      <c r="D113" s="8" t="s">
        <v>320</v>
      </c>
      <c r="E113" s="8">
        <v>7361.74</v>
      </c>
      <c r="F113" s="8">
        <v>0</v>
      </c>
      <c r="G113" s="8">
        <v>0</v>
      </c>
      <c r="H113" s="8">
        <v>7361.74</v>
      </c>
      <c r="I113" s="8" t="s">
        <v>320</v>
      </c>
      <c r="J113" s="20" t="s">
        <v>321</v>
      </c>
      <c r="K113" s="20" t="s">
        <v>321</v>
      </c>
      <c r="L113" s="8" t="s">
        <v>321</v>
      </c>
    </row>
    <row r="114" spans="1:12">
      <c r="A114" s="7">
        <v>91</v>
      </c>
      <c r="B114" s="18" t="s">
        <v>100</v>
      </c>
      <c r="C114" s="41">
        <v>7.4672268399999999E-4</v>
      </c>
      <c r="D114" s="8" t="s">
        <v>320</v>
      </c>
      <c r="E114" s="8">
        <v>2556.46</v>
      </c>
      <c r="F114" s="8">
        <v>0</v>
      </c>
      <c r="G114" s="8">
        <v>0</v>
      </c>
      <c r="H114" s="8">
        <v>2556.46</v>
      </c>
      <c r="I114" s="8" t="s">
        <v>320</v>
      </c>
      <c r="J114" s="20" t="s">
        <v>321</v>
      </c>
      <c r="K114" s="20" t="s">
        <v>321</v>
      </c>
      <c r="L114" s="8" t="s">
        <v>321</v>
      </c>
    </row>
    <row r="115" spans="1:12">
      <c r="A115" s="7">
        <v>92</v>
      </c>
      <c r="B115" s="18" t="s">
        <v>101</v>
      </c>
      <c r="C115" s="41">
        <v>2.0983361100000001E-4</v>
      </c>
      <c r="D115" s="8" t="s">
        <v>320</v>
      </c>
      <c r="E115" s="8">
        <v>718.38</v>
      </c>
      <c r="F115" s="8">
        <v>0</v>
      </c>
      <c r="G115" s="8">
        <v>0</v>
      </c>
      <c r="H115" s="8">
        <v>718.38</v>
      </c>
      <c r="I115" s="8" t="s">
        <v>320</v>
      </c>
      <c r="J115" s="20" t="s">
        <v>321</v>
      </c>
      <c r="K115" s="20" t="s">
        <v>321</v>
      </c>
      <c r="L115" s="8" t="s">
        <v>321</v>
      </c>
    </row>
    <row r="116" spans="1:12">
      <c r="A116" s="7">
        <v>93</v>
      </c>
      <c r="B116" s="18" t="s">
        <v>102</v>
      </c>
      <c r="C116" s="41">
        <v>1.1276185000000001E-4</v>
      </c>
      <c r="D116" s="8" t="s">
        <v>320</v>
      </c>
      <c r="E116" s="8">
        <v>386.05</v>
      </c>
      <c r="F116" s="8">
        <v>0</v>
      </c>
      <c r="G116" s="8">
        <v>0</v>
      </c>
      <c r="H116" s="8">
        <v>386.05</v>
      </c>
      <c r="I116" s="8" t="s">
        <v>320</v>
      </c>
      <c r="J116" s="20" t="s">
        <v>321</v>
      </c>
      <c r="K116" s="20" t="s">
        <v>321</v>
      </c>
      <c r="L116" s="8" t="s">
        <v>321</v>
      </c>
    </row>
    <row r="117" spans="1:12">
      <c r="A117" s="7">
        <v>94</v>
      </c>
      <c r="B117" s="18" t="s">
        <v>103</v>
      </c>
      <c r="C117" s="41">
        <v>3.4772891399999998E-4</v>
      </c>
      <c r="D117" s="8" t="s">
        <v>320</v>
      </c>
      <c r="E117" s="8">
        <v>1190.48</v>
      </c>
      <c r="F117" s="8">
        <v>0</v>
      </c>
      <c r="G117" s="8">
        <v>0</v>
      </c>
      <c r="H117" s="8">
        <v>1190.48</v>
      </c>
      <c r="I117" s="8" t="s">
        <v>320</v>
      </c>
      <c r="J117" s="20" t="s">
        <v>321</v>
      </c>
      <c r="K117" s="20" t="s">
        <v>321</v>
      </c>
      <c r="L117" s="8" t="s">
        <v>321</v>
      </c>
    </row>
    <row r="118" spans="1:12">
      <c r="A118" s="7">
        <v>95</v>
      </c>
      <c r="B118" s="18" t="s">
        <v>104</v>
      </c>
      <c r="C118" s="41">
        <v>3.7568289000000001E-5</v>
      </c>
      <c r="D118" s="8" t="s">
        <v>322</v>
      </c>
      <c r="E118" s="8">
        <v>128.61789079142841</v>
      </c>
      <c r="F118" s="8">
        <v>-128.61789079142841</v>
      </c>
      <c r="G118" s="8">
        <v>0</v>
      </c>
      <c r="H118" s="8">
        <v>0</v>
      </c>
      <c r="I118" s="8" t="s">
        <v>320</v>
      </c>
      <c r="J118" s="20" t="s">
        <v>321</v>
      </c>
      <c r="K118" s="20" t="s">
        <v>321</v>
      </c>
      <c r="L118" s="8" t="s">
        <v>321</v>
      </c>
    </row>
    <row r="119" spans="1:12">
      <c r="A119" s="7">
        <v>96</v>
      </c>
      <c r="B119" s="18" t="s">
        <v>105</v>
      </c>
      <c r="C119" s="41">
        <v>1.3440310108E-2</v>
      </c>
      <c r="D119" s="8" t="s">
        <v>320</v>
      </c>
      <c r="E119" s="8">
        <v>46013.919999999998</v>
      </c>
      <c r="F119" s="8">
        <v>0</v>
      </c>
      <c r="G119" s="8">
        <v>0</v>
      </c>
      <c r="H119" s="8">
        <v>46013.919999999998</v>
      </c>
      <c r="I119" s="8" t="s">
        <v>322</v>
      </c>
      <c r="J119" s="20" t="s">
        <v>323</v>
      </c>
      <c r="K119" s="20" t="s">
        <v>349</v>
      </c>
      <c r="L119" s="8" t="s">
        <v>325</v>
      </c>
    </row>
    <row r="120" spans="1:12">
      <c r="A120" s="7">
        <v>97</v>
      </c>
      <c r="B120" s="18" t="s">
        <v>106</v>
      </c>
      <c r="C120" s="41">
        <v>9.2338019799999994E-3</v>
      </c>
      <c r="D120" s="8" t="s">
        <v>320</v>
      </c>
      <c r="E120" s="8">
        <v>31612.62</v>
      </c>
      <c r="F120" s="8">
        <v>0</v>
      </c>
      <c r="G120" s="8">
        <v>0</v>
      </c>
      <c r="H120" s="8">
        <v>31612.62</v>
      </c>
      <c r="I120" s="8" t="s">
        <v>322</v>
      </c>
      <c r="J120" s="20" t="s">
        <v>323</v>
      </c>
      <c r="K120" s="20" t="s">
        <v>350</v>
      </c>
      <c r="L120" s="8" t="s">
        <v>325</v>
      </c>
    </row>
    <row r="121" spans="1:12">
      <c r="A121" s="7">
        <v>98</v>
      </c>
      <c r="B121" s="18" t="s">
        <v>107</v>
      </c>
      <c r="C121" s="41">
        <v>2.7801574300000001E-4</v>
      </c>
      <c r="D121" s="8" t="s">
        <v>320</v>
      </c>
      <c r="E121" s="8">
        <v>951.81</v>
      </c>
      <c r="F121" s="8">
        <v>0</v>
      </c>
      <c r="G121" s="8">
        <v>0</v>
      </c>
      <c r="H121" s="8">
        <v>951.81</v>
      </c>
      <c r="I121" s="8" t="s">
        <v>320</v>
      </c>
      <c r="J121" s="20" t="s">
        <v>321</v>
      </c>
      <c r="K121" s="20" t="s">
        <v>321</v>
      </c>
      <c r="L121" s="8" t="s">
        <v>321</v>
      </c>
    </row>
    <row r="122" spans="1:12">
      <c r="A122" s="7">
        <v>99</v>
      </c>
      <c r="B122" s="18" t="s">
        <v>108</v>
      </c>
      <c r="C122" s="41">
        <v>3.5251722030000001E-3</v>
      </c>
      <c r="D122" s="8" t="s">
        <v>320</v>
      </c>
      <c r="E122" s="8">
        <v>12068.69</v>
      </c>
      <c r="F122" s="8">
        <v>0</v>
      </c>
      <c r="G122" s="8">
        <v>0</v>
      </c>
      <c r="H122" s="8">
        <v>12068.69</v>
      </c>
      <c r="I122" s="8" t="s">
        <v>322</v>
      </c>
      <c r="J122" s="20" t="s">
        <v>323</v>
      </c>
      <c r="K122" s="20" t="s">
        <v>351</v>
      </c>
      <c r="L122" s="8" t="s">
        <v>325</v>
      </c>
    </row>
    <row r="123" spans="1:12">
      <c r="A123" s="7">
        <v>100</v>
      </c>
      <c r="B123" s="18" t="s">
        <v>109</v>
      </c>
      <c r="C123" s="41">
        <v>3.2169530500000002E-4</v>
      </c>
      <c r="D123" s="8" t="s">
        <v>320</v>
      </c>
      <c r="E123" s="8">
        <v>1101.3499999999999</v>
      </c>
      <c r="F123" s="8">
        <v>0</v>
      </c>
      <c r="G123" s="8">
        <v>0</v>
      </c>
      <c r="H123" s="8">
        <v>1101.3499999999999</v>
      </c>
      <c r="I123" s="8" t="s">
        <v>320</v>
      </c>
      <c r="J123" s="20" t="s">
        <v>321</v>
      </c>
      <c r="K123" s="20" t="s">
        <v>321</v>
      </c>
      <c r="L123" s="8" t="s">
        <v>321</v>
      </c>
    </row>
    <row r="124" spans="1:12">
      <c r="A124" s="7">
        <v>101</v>
      </c>
      <c r="B124" s="18" t="s">
        <v>110</v>
      </c>
      <c r="C124" s="41">
        <v>2.1422289099999999E-4</v>
      </c>
      <c r="D124" s="8" t="s">
        <v>320</v>
      </c>
      <c r="E124" s="8">
        <v>733.41</v>
      </c>
      <c r="F124" s="8">
        <v>0</v>
      </c>
      <c r="G124" s="8">
        <v>0</v>
      </c>
      <c r="H124" s="8">
        <v>733.41</v>
      </c>
      <c r="I124" s="8" t="s">
        <v>320</v>
      </c>
      <c r="J124" s="20" t="s">
        <v>321</v>
      </c>
      <c r="K124" s="20" t="s">
        <v>321</v>
      </c>
      <c r="L124" s="8" t="s">
        <v>321</v>
      </c>
    </row>
    <row r="125" spans="1:12">
      <c r="A125" s="7">
        <v>102</v>
      </c>
      <c r="B125" s="18" t="s">
        <v>111</v>
      </c>
      <c r="C125" s="41">
        <v>2.8311153900000002E-4</v>
      </c>
      <c r="D125" s="8" t="s">
        <v>320</v>
      </c>
      <c r="E125" s="8">
        <v>969.25</v>
      </c>
      <c r="F125" s="8">
        <v>0</v>
      </c>
      <c r="G125" s="8">
        <v>0</v>
      </c>
      <c r="H125" s="8">
        <v>969.25</v>
      </c>
      <c r="I125" s="8" t="s">
        <v>320</v>
      </c>
      <c r="J125" s="20" t="s">
        <v>321</v>
      </c>
      <c r="K125" s="20" t="s">
        <v>321</v>
      </c>
      <c r="L125" s="8" t="s">
        <v>321</v>
      </c>
    </row>
    <row r="126" spans="1:12">
      <c r="A126" s="7">
        <v>103</v>
      </c>
      <c r="B126" s="18" t="s">
        <v>112</v>
      </c>
      <c r="C126" s="41">
        <v>2.0174925100000001E-4</v>
      </c>
      <c r="D126" s="8" t="s">
        <v>320</v>
      </c>
      <c r="E126" s="8">
        <v>690.7</v>
      </c>
      <c r="F126" s="8">
        <v>0</v>
      </c>
      <c r="G126" s="8">
        <v>0</v>
      </c>
      <c r="H126" s="8">
        <v>690.7</v>
      </c>
      <c r="I126" s="8" t="s">
        <v>320</v>
      </c>
      <c r="J126" s="20" t="s">
        <v>321</v>
      </c>
      <c r="K126" s="20" t="s">
        <v>321</v>
      </c>
      <c r="L126" s="8" t="s">
        <v>321</v>
      </c>
    </row>
    <row r="127" spans="1:12">
      <c r="A127" s="7">
        <v>104</v>
      </c>
      <c r="B127" s="18" t="s">
        <v>113</v>
      </c>
      <c r="C127" s="41">
        <v>3.3930320799999998E-4</v>
      </c>
      <c r="D127" s="8" t="s">
        <v>320</v>
      </c>
      <c r="E127" s="8">
        <v>1161.6300000000001</v>
      </c>
      <c r="F127" s="8">
        <v>0</v>
      </c>
      <c r="G127" s="8">
        <v>0</v>
      </c>
      <c r="H127" s="8">
        <v>1161.6300000000001</v>
      </c>
      <c r="I127" s="8" t="s">
        <v>320</v>
      </c>
      <c r="J127" s="20" t="s">
        <v>321</v>
      </c>
      <c r="K127" s="20" t="s">
        <v>321</v>
      </c>
      <c r="L127" s="8" t="s">
        <v>321</v>
      </c>
    </row>
    <row r="128" spans="1:12">
      <c r="A128" s="7">
        <v>105</v>
      </c>
      <c r="B128" s="18" t="s">
        <v>114</v>
      </c>
      <c r="C128" s="41">
        <v>1.0823453979999999E-3</v>
      </c>
      <c r="D128" s="8" t="s">
        <v>320</v>
      </c>
      <c r="E128" s="8">
        <v>3705.49</v>
      </c>
      <c r="F128" s="8">
        <v>0</v>
      </c>
      <c r="G128" s="8">
        <v>0</v>
      </c>
      <c r="H128" s="8">
        <v>3705.49</v>
      </c>
      <c r="I128" s="8" t="s">
        <v>320</v>
      </c>
      <c r="J128" s="20" t="s">
        <v>321</v>
      </c>
      <c r="K128" s="20" t="s">
        <v>321</v>
      </c>
      <c r="L128" s="8" t="s">
        <v>321</v>
      </c>
    </row>
    <row r="129" spans="1:12">
      <c r="A129" s="7">
        <v>106</v>
      </c>
      <c r="B129" s="18" t="s">
        <v>115</v>
      </c>
      <c r="C129" s="41">
        <v>3.0210647500000001E-4</v>
      </c>
      <c r="D129" s="8" t="s">
        <v>320</v>
      </c>
      <c r="E129" s="8">
        <v>1034.28</v>
      </c>
      <c r="F129" s="8">
        <v>0</v>
      </c>
      <c r="G129" s="8">
        <v>0</v>
      </c>
      <c r="H129" s="8">
        <v>1034.28</v>
      </c>
      <c r="I129" s="8" t="s">
        <v>320</v>
      </c>
      <c r="J129" s="20" t="s">
        <v>321</v>
      </c>
      <c r="K129" s="20" t="s">
        <v>321</v>
      </c>
      <c r="L129" s="8" t="s">
        <v>321</v>
      </c>
    </row>
    <row r="130" spans="1:12">
      <c r="A130" s="7">
        <v>107</v>
      </c>
      <c r="B130" s="18" t="s">
        <v>116</v>
      </c>
      <c r="C130" s="41">
        <v>1.2420493549999999E-3</v>
      </c>
      <c r="D130" s="8" t="s">
        <v>320</v>
      </c>
      <c r="E130" s="8">
        <v>4252.25</v>
      </c>
      <c r="F130" s="8">
        <v>0</v>
      </c>
      <c r="G130" s="8">
        <v>0</v>
      </c>
      <c r="H130" s="8">
        <v>4252.25</v>
      </c>
      <c r="I130" s="8" t="s">
        <v>322</v>
      </c>
      <c r="J130" s="20" t="s">
        <v>323</v>
      </c>
      <c r="K130" s="20" t="s">
        <v>427</v>
      </c>
      <c r="L130" s="8" t="s">
        <v>325</v>
      </c>
    </row>
    <row r="131" spans="1:12">
      <c r="A131" s="7">
        <v>108</v>
      </c>
      <c r="B131" s="18" t="s">
        <v>117</v>
      </c>
      <c r="C131" s="41">
        <v>2.9166460000000002E-6</v>
      </c>
      <c r="D131" s="8" t="s">
        <v>322</v>
      </c>
      <c r="E131" s="8">
        <v>9.9853591071250687</v>
      </c>
      <c r="F131" s="8">
        <v>-9.9853591071250687</v>
      </c>
      <c r="G131" s="8">
        <v>0</v>
      </c>
      <c r="H131" s="8">
        <v>0</v>
      </c>
      <c r="I131" s="8" t="s">
        <v>320</v>
      </c>
      <c r="J131" s="20" t="s">
        <v>321</v>
      </c>
      <c r="K131" s="20" t="s">
        <v>321</v>
      </c>
      <c r="L131" s="8" t="s">
        <v>321</v>
      </c>
    </row>
    <row r="132" spans="1:12">
      <c r="A132" s="7">
        <v>109</v>
      </c>
      <c r="B132" s="18" t="s">
        <v>118</v>
      </c>
      <c r="C132" s="41">
        <v>4.39995757E-4</v>
      </c>
      <c r="D132" s="8" t="s">
        <v>320</v>
      </c>
      <c r="E132" s="8">
        <v>1506.36</v>
      </c>
      <c r="F132" s="8">
        <v>0</v>
      </c>
      <c r="G132" s="8">
        <v>0</v>
      </c>
      <c r="H132" s="8">
        <v>1506.36</v>
      </c>
      <c r="I132" s="8" t="s">
        <v>320</v>
      </c>
      <c r="J132" s="20" t="s">
        <v>321</v>
      </c>
      <c r="K132" s="20" t="s">
        <v>321</v>
      </c>
      <c r="L132" s="8" t="s">
        <v>321</v>
      </c>
    </row>
    <row r="133" spans="1:12">
      <c r="A133" s="7">
        <v>110</v>
      </c>
      <c r="B133" s="18" t="s">
        <v>119</v>
      </c>
      <c r="C133" s="41">
        <v>1.7590962699999999E-4</v>
      </c>
      <c r="D133" s="8" t="s">
        <v>320</v>
      </c>
      <c r="E133" s="8">
        <v>602.24</v>
      </c>
      <c r="F133" s="8">
        <v>0</v>
      </c>
      <c r="G133" s="8">
        <v>0</v>
      </c>
      <c r="H133" s="8">
        <v>602.24</v>
      </c>
      <c r="I133" s="8" t="s">
        <v>320</v>
      </c>
      <c r="J133" s="20" t="s">
        <v>321</v>
      </c>
      <c r="K133" s="20" t="s">
        <v>321</v>
      </c>
      <c r="L133" s="8" t="s">
        <v>321</v>
      </c>
    </row>
    <row r="134" spans="1:12">
      <c r="A134" s="7">
        <v>111</v>
      </c>
      <c r="B134" s="18" t="s">
        <v>120</v>
      </c>
      <c r="C134" s="41">
        <v>2.3394227399999999E-4</v>
      </c>
      <c r="D134" s="8" t="s">
        <v>320</v>
      </c>
      <c r="E134" s="8">
        <v>800.92</v>
      </c>
      <c r="F134" s="8">
        <v>0</v>
      </c>
      <c r="G134" s="8">
        <v>0</v>
      </c>
      <c r="H134" s="8">
        <v>800.92</v>
      </c>
      <c r="I134" s="8" t="s">
        <v>320</v>
      </c>
      <c r="J134" s="20" t="s">
        <v>321</v>
      </c>
      <c r="K134" s="20" t="s">
        <v>321</v>
      </c>
      <c r="L134" s="8" t="s">
        <v>321</v>
      </c>
    </row>
    <row r="135" spans="1:12">
      <c r="A135" s="7">
        <v>112</v>
      </c>
      <c r="B135" s="18" t="s">
        <v>121</v>
      </c>
      <c r="C135" s="41">
        <v>4.1796783500000004E-3</v>
      </c>
      <c r="D135" s="8" t="s">
        <v>320</v>
      </c>
      <c r="E135" s="8">
        <v>14309.45</v>
      </c>
      <c r="F135" s="8">
        <v>0</v>
      </c>
      <c r="G135" s="8">
        <v>0</v>
      </c>
      <c r="H135" s="8">
        <v>14309.45</v>
      </c>
      <c r="I135" s="8" t="s">
        <v>322</v>
      </c>
      <c r="J135" s="20" t="s">
        <v>323</v>
      </c>
      <c r="K135" s="20" t="s">
        <v>352</v>
      </c>
      <c r="L135" s="8" t="s">
        <v>325</v>
      </c>
    </row>
    <row r="136" spans="1:12">
      <c r="A136" s="7">
        <v>113</v>
      </c>
      <c r="B136" s="18" t="s">
        <v>122</v>
      </c>
      <c r="C136" s="41">
        <v>1.7432722100000001E-4</v>
      </c>
      <c r="D136" s="8" t="s">
        <v>320</v>
      </c>
      <c r="E136" s="8">
        <v>596.82000000000005</v>
      </c>
      <c r="F136" s="8">
        <v>0</v>
      </c>
      <c r="G136" s="8">
        <v>0</v>
      </c>
      <c r="H136" s="8">
        <v>596.82000000000005</v>
      </c>
      <c r="I136" s="8" t="s">
        <v>320</v>
      </c>
      <c r="J136" s="20" t="s">
        <v>321</v>
      </c>
      <c r="K136" s="20" t="s">
        <v>321</v>
      </c>
      <c r="L136" s="8" t="s">
        <v>321</v>
      </c>
    </row>
    <row r="137" spans="1:12">
      <c r="A137" s="7">
        <v>114</v>
      </c>
      <c r="B137" s="18" t="s">
        <v>123</v>
      </c>
      <c r="C137" s="41">
        <v>9.8946865200000007E-4</v>
      </c>
      <c r="D137" s="8" t="s">
        <v>320</v>
      </c>
      <c r="E137" s="8">
        <v>3387.52</v>
      </c>
      <c r="F137" s="8">
        <v>0</v>
      </c>
      <c r="G137" s="8">
        <v>0</v>
      </c>
      <c r="H137" s="8">
        <v>3387.52</v>
      </c>
      <c r="I137" s="8" t="s">
        <v>320</v>
      </c>
      <c r="J137" s="20" t="s">
        <v>321</v>
      </c>
      <c r="K137" s="20" t="s">
        <v>321</v>
      </c>
      <c r="L137" s="8" t="s">
        <v>321</v>
      </c>
    </row>
    <row r="138" spans="1:12">
      <c r="A138" s="7">
        <v>115</v>
      </c>
      <c r="B138" s="18" t="s">
        <v>124</v>
      </c>
      <c r="C138" s="41">
        <v>2.4496552000000001E-5</v>
      </c>
      <c r="D138" s="8" t="s">
        <v>322</v>
      </c>
      <c r="E138" s="8">
        <v>83.865806342752194</v>
      </c>
      <c r="F138" s="8">
        <v>-83.865806342752194</v>
      </c>
      <c r="G138" s="8">
        <v>0</v>
      </c>
      <c r="H138" s="8">
        <v>0</v>
      </c>
      <c r="I138" s="8" t="s">
        <v>320</v>
      </c>
      <c r="J138" s="20" t="s">
        <v>321</v>
      </c>
      <c r="K138" s="20" t="s">
        <v>321</v>
      </c>
      <c r="L138" s="8" t="s">
        <v>321</v>
      </c>
    </row>
    <row r="139" spans="1:12">
      <c r="A139" s="7">
        <v>116</v>
      </c>
      <c r="B139" s="18" t="s">
        <v>125</v>
      </c>
      <c r="C139" s="41">
        <v>2.4927201570000002E-3</v>
      </c>
      <c r="D139" s="8" t="s">
        <v>320</v>
      </c>
      <c r="E139" s="8">
        <v>8534.02</v>
      </c>
      <c r="F139" s="8">
        <v>0</v>
      </c>
      <c r="G139" s="8">
        <v>0</v>
      </c>
      <c r="H139" s="8">
        <v>8534.02</v>
      </c>
      <c r="I139" s="8" t="s">
        <v>322</v>
      </c>
      <c r="J139" s="20" t="s">
        <v>323</v>
      </c>
      <c r="K139" s="20" t="s">
        <v>353</v>
      </c>
      <c r="L139" s="8" t="s">
        <v>325</v>
      </c>
    </row>
    <row r="140" spans="1:12">
      <c r="A140" s="7">
        <v>117</v>
      </c>
      <c r="B140" s="18" t="s">
        <v>126</v>
      </c>
      <c r="C140" s="41">
        <v>4.04726923E-4</v>
      </c>
      <c r="D140" s="8" t="s">
        <v>320</v>
      </c>
      <c r="E140" s="8">
        <v>1385.61</v>
      </c>
      <c r="F140" s="8">
        <v>0</v>
      </c>
      <c r="G140" s="8">
        <v>0</v>
      </c>
      <c r="H140" s="8">
        <v>1385.61</v>
      </c>
      <c r="I140" s="8" t="s">
        <v>322</v>
      </c>
      <c r="J140" s="20" t="s">
        <v>323</v>
      </c>
      <c r="K140" s="20" t="s">
        <v>335</v>
      </c>
      <c r="L140" s="8" t="s">
        <v>325</v>
      </c>
    </row>
    <row r="141" spans="1:12">
      <c r="A141" s="7">
        <v>118</v>
      </c>
      <c r="B141" s="18" t="s">
        <v>127</v>
      </c>
      <c r="C141" s="41">
        <v>1.750661517E-3</v>
      </c>
      <c r="D141" s="8" t="s">
        <v>320</v>
      </c>
      <c r="E141" s="8">
        <v>5993.52</v>
      </c>
      <c r="F141" s="8">
        <v>0</v>
      </c>
      <c r="G141" s="8">
        <v>0</v>
      </c>
      <c r="H141" s="8">
        <v>5993.52</v>
      </c>
      <c r="I141" s="8" t="s">
        <v>320</v>
      </c>
      <c r="J141" s="20" t="s">
        <v>321</v>
      </c>
      <c r="K141" s="20" t="s">
        <v>321</v>
      </c>
      <c r="L141" s="8" t="s">
        <v>321</v>
      </c>
    </row>
    <row r="142" spans="1:12">
      <c r="A142" s="7">
        <v>119</v>
      </c>
      <c r="B142" s="18" t="s">
        <v>128</v>
      </c>
      <c r="C142" s="41">
        <v>4.93200938E-4</v>
      </c>
      <c r="D142" s="8" t="s">
        <v>320</v>
      </c>
      <c r="E142" s="8">
        <v>1688.51</v>
      </c>
      <c r="F142" s="8">
        <v>0</v>
      </c>
      <c r="G142" s="8">
        <v>0</v>
      </c>
      <c r="H142" s="8">
        <v>1688.51</v>
      </c>
      <c r="I142" s="8" t="s">
        <v>320</v>
      </c>
      <c r="J142" s="20" t="s">
        <v>321</v>
      </c>
      <c r="K142" s="20" t="s">
        <v>321</v>
      </c>
      <c r="L142" s="8" t="s">
        <v>321</v>
      </c>
    </row>
    <row r="143" spans="1:12">
      <c r="A143" s="7">
        <v>120</v>
      </c>
      <c r="B143" s="18" t="s">
        <v>129</v>
      </c>
      <c r="C143" s="41">
        <v>2.391080743E-2</v>
      </c>
      <c r="D143" s="8" t="s">
        <v>320</v>
      </c>
      <c r="E143" s="8">
        <v>81860.47</v>
      </c>
      <c r="F143" s="8">
        <v>0</v>
      </c>
      <c r="G143" s="8">
        <v>0</v>
      </c>
      <c r="H143" s="8">
        <v>81860.47</v>
      </c>
      <c r="I143" s="8" t="s">
        <v>322</v>
      </c>
      <c r="J143" s="20" t="s">
        <v>323</v>
      </c>
      <c r="K143" s="20" t="s">
        <v>354</v>
      </c>
      <c r="L143" s="8" t="s">
        <v>325</v>
      </c>
    </row>
    <row r="144" spans="1:12">
      <c r="A144" s="7">
        <v>121</v>
      </c>
      <c r="B144" s="18" t="s">
        <v>130</v>
      </c>
      <c r="C144" s="41">
        <v>9.9756728499999993E-4</v>
      </c>
      <c r="D144" s="8" t="s">
        <v>320</v>
      </c>
      <c r="E144" s="8">
        <v>3415.25</v>
      </c>
      <c r="F144" s="8">
        <v>0</v>
      </c>
      <c r="G144" s="8">
        <v>0</v>
      </c>
      <c r="H144" s="8">
        <v>3415.25</v>
      </c>
      <c r="I144" s="8" t="s">
        <v>320</v>
      </c>
      <c r="J144" s="20" t="s">
        <v>321</v>
      </c>
      <c r="K144" s="20" t="s">
        <v>321</v>
      </c>
      <c r="L144" s="8" t="s">
        <v>321</v>
      </c>
    </row>
    <row r="145" spans="1:12">
      <c r="A145" s="7">
        <v>122</v>
      </c>
      <c r="B145" s="18" t="s">
        <v>131</v>
      </c>
      <c r="C145" s="41">
        <v>2.6846285500000002E-4</v>
      </c>
      <c r="D145" s="8" t="s">
        <v>320</v>
      </c>
      <c r="E145" s="8">
        <v>919.1</v>
      </c>
      <c r="F145" s="8">
        <v>0</v>
      </c>
      <c r="G145" s="8">
        <v>0</v>
      </c>
      <c r="H145" s="8">
        <v>919.1</v>
      </c>
      <c r="I145" s="8" t="s">
        <v>320</v>
      </c>
      <c r="J145" s="20" t="s">
        <v>321</v>
      </c>
      <c r="K145" s="20" t="s">
        <v>321</v>
      </c>
      <c r="L145" s="8" t="s">
        <v>321</v>
      </c>
    </row>
    <row r="146" spans="1:12">
      <c r="A146" s="7">
        <v>123</v>
      </c>
      <c r="B146" s="18" t="s">
        <v>132</v>
      </c>
      <c r="C146" s="41">
        <v>5.4943125129999996E-3</v>
      </c>
      <c r="D146" s="8" t="s">
        <v>320</v>
      </c>
      <c r="E146" s="8">
        <v>18810.2</v>
      </c>
      <c r="F146" s="8">
        <v>0</v>
      </c>
      <c r="G146" s="8">
        <v>0</v>
      </c>
      <c r="H146" s="8">
        <v>18810.2</v>
      </c>
      <c r="I146" s="8" t="s">
        <v>322</v>
      </c>
      <c r="J146" s="20" t="s">
        <v>323</v>
      </c>
      <c r="K146" s="20" t="s">
        <v>355</v>
      </c>
      <c r="L146" s="8" t="s">
        <v>325</v>
      </c>
    </row>
    <row r="147" spans="1:12">
      <c r="A147" s="7">
        <v>124</v>
      </c>
      <c r="B147" s="18" t="s">
        <v>133</v>
      </c>
      <c r="C147" s="41">
        <v>3.5979730059999999E-3</v>
      </c>
      <c r="D147" s="8" t="s">
        <v>320</v>
      </c>
      <c r="E147" s="8">
        <v>12317.93</v>
      </c>
      <c r="F147" s="8">
        <v>0</v>
      </c>
      <c r="G147" s="8">
        <v>0</v>
      </c>
      <c r="H147" s="8">
        <v>12317.93</v>
      </c>
      <c r="I147" s="8" t="s">
        <v>322</v>
      </c>
      <c r="J147" s="20" t="s">
        <v>323</v>
      </c>
      <c r="K147" s="20" t="s">
        <v>356</v>
      </c>
      <c r="L147" s="8" t="s">
        <v>325</v>
      </c>
    </row>
    <row r="148" spans="1:12">
      <c r="A148" s="7">
        <v>125</v>
      </c>
      <c r="B148" s="18" t="s">
        <v>134</v>
      </c>
      <c r="C148" s="41">
        <v>1.234778975E-3</v>
      </c>
      <c r="D148" s="8" t="s">
        <v>320</v>
      </c>
      <c r="E148" s="8">
        <v>4227.3599999999997</v>
      </c>
      <c r="F148" s="8">
        <v>0</v>
      </c>
      <c r="G148" s="8">
        <v>0</v>
      </c>
      <c r="H148" s="8">
        <v>4227.3599999999997</v>
      </c>
      <c r="I148" s="8" t="s">
        <v>322</v>
      </c>
      <c r="J148" s="20" t="s">
        <v>323</v>
      </c>
      <c r="K148" s="20" t="s">
        <v>357</v>
      </c>
      <c r="L148" s="8" t="s">
        <v>325</v>
      </c>
    </row>
    <row r="149" spans="1:12">
      <c r="A149" s="7">
        <v>126</v>
      </c>
      <c r="B149" s="18" t="s">
        <v>135</v>
      </c>
      <c r="C149" s="41">
        <v>1.0289043E-4</v>
      </c>
      <c r="D149" s="8" t="s">
        <v>320</v>
      </c>
      <c r="E149" s="8">
        <v>352.25</v>
      </c>
      <c r="F149" s="8">
        <v>0</v>
      </c>
      <c r="G149" s="8">
        <v>0</v>
      </c>
      <c r="H149" s="8">
        <v>352.25</v>
      </c>
      <c r="I149" s="8" t="s">
        <v>322</v>
      </c>
      <c r="J149" s="20" t="s">
        <v>323</v>
      </c>
      <c r="K149" s="20" t="s">
        <v>358</v>
      </c>
      <c r="L149" s="8" t="s">
        <v>325</v>
      </c>
    </row>
    <row r="150" spans="1:12">
      <c r="A150" s="7">
        <v>127</v>
      </c>
      <c r="B150" s="18" t="s">
        <v>136</v>
      </c>
      <c r="C150" s="41">
        <v>6.406629239E-3</v>
      </c>
      <c r="D150" s="8" t="s">
        <v>320</v>
      </c>
      <c r="E150" s="8">
        <v>21933.58</v>
      </c>
      <c r="F150" s="8">
        <v>0</v>
      </c>
      <c r="G150" s="8">
        <v>0</v>
      </c>
      <c r="H150" s="8">
        <v>21933.58</v>
      </c>
      <c r="I150" s="8" t="s">
        <v>322</v>
      </c>
      <c r="J150" s="20" t="s">
        <v>323</v>
      </c>
      <c r="K150" s="20" t="s">
        <v>359</v>
      </c>
      <c r="L150" s="8" t="s">
        <v>325</v>
      </c>
    </row>
    <row r="151" spans="1:12">
      <c r="A151" s="7">
        <v>128</v>
      </c>
      <c r="B151" s="18" t="s">
        <v>137</v>
      </c>
      <c r="C151" s="41">
        <v>1.9759611309999999E-3</v>
      </c>
      <c r="D151" s="8" t="s">
        <v>320</v>
      </c>
      <c r="E151" s="8">
        <v>6764.85</v>
      </c>
      <c r="F151" s="8">
        <v>0</v>
      </c>
      <c r="G151" s="8">
        <v>0</v>
      </c>
      <c r="H151" s="8">
        <v>6764.85</v>
      </c>
      <c r="I151" s="8" t="s">
        <v>322</v>
      </c>
      <c r="J151" s="20" t="s">
        <v>323</v>
      </c>
      <c r="K151" s="20" t="s">
        <v>360</v>
      </c>
      <c r="L151" s="8" t="s">
        <v>325</v>
      </c>
    </row>
    <row r="152" spans="1:12">
      <c r="A152" s="7">
        <v>129</v>
      </c>
      <c r="B152" s="18" t="s">
        <v>138</v>
      </c>
      <c r="C152" s="41">
        <v>6.486601285E-3</v>
      </c>
      <c r="D152" s="8" t="s">
        <v>320</v>
      </c>
      <c r="E152" s="8">
        <v>22207.37</v>
      </c>
      <c r="F152" s="8">
        <v>0</v>
      </c>
      <c r="G152" s="8">
        <v>0</v>
      </c>
      <c r="H152" s="8">
        <v>22207.37</v>
      </c>
      <c r="I152" s="8" t="s">
        <v>320</v>
      </c>
      <c r="J152" s="20" t="s">
        <v>321</v>
      </c>
      <c r="K152" s="20" t="s">
        <v>321</v>
      </c>
      <c r="L152" s="8" t="s">
        <v>321</v>
      </c>
    </row>
    <row r="153" spans="1:12">
      <c r="A153" s="7">
        <v>130</v>
      </c>
      <c r="B153" s="18" t="s">
        <v>139</v>
      </c>
      <c r="C153" s="41">
        <v>3.1086096499999998E-4</v>
      </c>
      <c r="D153" s="8" t="s">
        <v>320</v>
      </c>
      <c r="E153" s="8">
        <v>1064.26</v>
      </c>
      <c r="F153" s="8">
        <v>0</v>
      </c>
      <c r="G153" s="8">
        <v>0</v>
      </c>
      <c r="H153" s="8">
        <v>1064.26</v>
      </c>
      <c r="I153" s="8" t="s">
        <v>320</v>
      </c>
      <c r="J153" s="20" t="s">
        <v>321</v>
      </c>
      <c r="K153" s="20" t="s">
        <v>321</v>
      </c>
      <c r="L153" s="8" t="s">
        <v>321</v>
      </c>
    </row>
    <row r="154" spans="1:12">
      <c r="A154" s="7">
        <v>131</v>
      </c>
      <c r="B154" s="18" t="s">
        <v>140</v>
      </c>
      <c r="C154" s="41">
        <v>2.2630631960000001E-3</v>
      </c>
      <c r="D154" s="8" t="s">
        <v>320</v>
      </c>
      <c r="E154" s="8">
        <v>7747.77</v>
      </c>
      <c r="F154" s="8">
        <v>0</v>
      </c>
      <c r="G154" s="8">
        <v>0</v>
      </c>
      <c r="H154" s="8">
        <v>7747.77</v>
      </c>
      <c r="I154" s="8" t="s">
        <v>320</v>
      </c>
      <c r="J154" s="20" t="s">
        <v>321</v>
      </c>
      <c r="K154" s="20" t="s">
        <v>321</v>
      </c>
      <c r="L154" s="8" t="s">
        <v>321</v>
      </c>
    </row>
    <row r="155" spans="1:12">
      <c r="A155" s="7">
        <v>132</v>
      </c>
      <c r="B155" s="18" t="s">
        <v>141</v>
      </c>
      <c r="C155" s="41">
        <v>2.2227072398000002E-2</v>
      </c>
      <c r="D155" s="8" t="s">
        <v>320</v>
      </c>
      <c r="E155" s="8">
        <v>76096.070000000007</v>
      </c>
      <c r="F155" s="8">
        <v>0</v>
      </c>
      <c r="G155" s="8">
        <v>0</v>
      </c>
      <c r="H155" s="8">
        <v>76096.070000000007</v>
      </c>
      <c r="I155" s="8" t="s">
        <v>322</v>
      </c>
      <c r="J155" s="20" t="s">
        <v>323</v>
      </c>
      <c r="K155" s="20" t="s">
        <v>361</v>
      </c>
      <c r="L155" s="8" t="s">
        <v>325</v>
      </c>
    </row>
    <row r="156" spans="1:12">
      <c r="A156" s="7">
        <v>133</v>
      </c>
      <c r="B156" s="18" t="s">
        <v>142</v>
      </c>
      <c r="C156" s="41">
        <v>9.8379769200000007E-4</v>
      </c>
      <c r="D156" s="8" t="s">
        <v>320</v>
      </c>
      <c r="E156" s="8">
        <v>3368.11</v>
      </c>
      <c r="F156" s="8">
        <v>0</v>
      </c>
      <c r="G156" s="8">
        <v>0</v>
      </c>
      <c r="H156" s="8">
        <v>3368.11</v>
      </c>
      <c r="I156" s="8" t="s">
        <v>320</v>
      </c>
      <c r="J156" s="20" t="s">
        <v>321</v>
      </c>
      <c r="K156" s="20" t="s">
        <v>321</v>
      </c>
      <c r="L156" s="8" t="s">
        <v>321</v>
      </c>
    </row>
    <row r="157" spans="1:12">
      <c r="A157" s="7">
        <v>134</v>
      </c>
      <c r="B157" s="18" t="s">
        <v>143</v>
      </c>
      <c r="C157" s="41">
        <v>3.1145250536999999E-2</v>
      </c>
      <c r="D157" s="8" t="s">
        <v>320</v>
      </c>
      <c r="E157" s="8">
        <v>106628.13</v>
      </c>
      <c r="F157" s="8">
        <v>0</v>
      </c>
      <c r="G157" s="8">
        <v>293.75</v>
      </c>
      <c r="H157" s="8">
        <v>106921.88</v>
      </c>
      <c r="I157" s="8" t="s">
        <v>322</v>
      </c>
      <c r="J157" s="20" t="s">
        <v>323</v>
      </c>
      <c r="K157" s="20" t="s">
        <v>362</v>
      </c>
      <c r="L157" s="8" t="s">
        <v>325</v>
      </c>
    </row>
    <row r="158" spans="1:12">
      <c r="A158" s="7">
        <v>135</v>
      </c>
      <c r="B158" s="18" t="s">
        <v>144</v>
      </c>
      <c r="C158" s="41">
        <v>8.5048985999999999E-4</v>
      </c>
      <c r="D158" s="8" t="s">
        <v>320</v>
      </c>
      <c r="E158" s="8">
        <v>2911.72</v>
      </c>
      <c r="F158" s="8">
        <v>0</v>
      </c>
      <c r="G158" s="8">
        <v>0</v>
      </c>
      <c r="H158" s="8">
        <v>2911.72</v>
      </c>
      <c r="I158" s="8" t="s">
        <v>320</v>
      </c>
      <c r="J158" s="20" t="s">
        <v>321</v>
      </c>
      <c r="K158" s="20" t="s">
        <v>321</v>
      </c>
      <c r="L158" s="8" t="s">
        <v>321</v>
      </c>
    </row>
    <row r="159" spans="1:12">
      <c r="A159" s="7">
        <v>136</v>
      </c>
      <c r="B159" s="18" t="s">
        <v>145</v>
      </c>
      <c r="C159" s="41">
        <v>4.043991E-5</v>
      </c>
      <c r="D159" s="8" t="s">
        <v>322</v>
      </c>
      <c r="E159" s="8">
        <v>138.44910339129879</v>
      </c>
      <c r="F159" s="8">
        <v>-138.44910339129879</v>
      </c>
      <c r="G159" s="8">
        <v>0</v>
      </c>
      <c r="H159" s="8">
        <v>0</v>
      </c>
      <c r="I159" s="8" t="s">
        <v>320</v>
      </c>
      <c r="J159" s="20" t="s">
        <v>321</v>
      </c>
      <c r="K159" s="20" t="s">
        <v>321</v>
      </c>
      <c r="L159" s="8" t="s">
        <v>321</v>
      </c>
    </row>
    <row r="160" spans="1:12">
      <c r="A160" s="7">
        <v>137</v>
      </c>
      <c r="B160" s="18" t="s">
        <v>146</v>
      </c>
      <c r="C160" s="41">
        <v>8.1575084800000004E-4</v>
      </c>
      <c r="D160" s="8" t="s">
        <v>320</v>
      </c>
      <c r="E160" s="8">
        <v>2792.78</v>
      </c>
      <c r="F160" s="8">
        <v>0</v>
      </c>
      <c r="G160" s="8">
        <v>0</v>
      </c>
      <c r="H160" s="8">
        <v>2792.78</v>
      </c>
      <c r="I160" s="8" t="s">
        <v>322</v>
      </c>
      <c r="J160" s="20" t="s">
        <v>323</v>
      </c>
      <c r="K160" s="20" t="s">
        <v>363</v>
      </c>
      <c r="L160" s="8" t="s">
        <v>325</v>
      </c>
    </row>
    <row r="161" spans="1:12">
      <c r="A161" s="7">
        <v>138</v>
      </c>
      <c r="B161" s="18" t="s">
        <v>147</v>
      </c>
      <c r="C161" s="41">
        <v>5.9449414359999996E-3</v>
      </c>
      <c r="D161" s="8" t="s">
        <v>320</v>
      </c>
      <c r="E161" s="8">
        <v>20352.96</v>
      </c>
      <c r="F161" s="8">
        <v>0</v>
      </c>
      <c r="G161" s="8">
        <v>0</v>
      </c>
      <c r="H161" s="8">
        <v>20352.96</v>
      </c>
      <c r="I161" s="8" t="s">
        <v>322</v>
      </c>
      <c r="J161" s="20" t="s">
        <v>323</v>
      </c>
      <c r="K161" s="20" t="s">
        <v>364</v>
      </c>
      <c r="L161" s="8" t="s">
        <v>325</v>
      </c>
    </row>
    <row r="162" spans="1:12">
      <c r="A162" s="7">
        <v>139</v>
      </c>
      <c r="B162" s="18" t="s">
        <v>148</v>
      </c>
      <c r="C162" s="41">
        <v>4.7307352989999999E-3</v>
      </c>
      <c r="D162" s="8" t="s">
        <v>320</v>
      </c>
      <c r="E162" s="8">
        <v>16196.03</v>
      </c>
      <c r="F162" s="8">
        <v>0</v>
      </c>
      <c r="G162" s="8">
        <v>0</v>
      </c>
      <c r="H162" s="8">
        <v>16196.03</v>
      </c>
      <c r="I162" s="8" t="s">
        <v>320</v>
      </c>
      <c r="J162" s="20" t="s">
        <v>321</v>
      </c>
      <c r="K162" s="20" t="s">
        <v>321</v>
      </c>
      <c r="L162" s="8" t="s">
        <v>321</v>
      </c>
    </row>
    <row r="163" spans="1:12">
      <c r="A163" s="7">
        <v>140</v>
      </c>
      <c r="B163" s="18" t="s">
        <v>149</v>
      </c>
      <c r="C163" s="41">
        <v>1.3858695E-3</v>
      </c>
      <c r="D163" s="8" t="s">
        <v>320</v>
      </c>
      <c r="E163" s="8">
        <v>4744.63</v>
      </c>
      <c r="F163" s="8">
        <v>0</v>
      </c>
      <c r="G163" s="8">
        <v>0</v>
      </c>
      <c r="H163" s="8">
        <v>4744.63</v>
      </c>
      <c r="I163" s="8" t="s">
        <v>322</v>
      </c>
      <c r="J163" s="20" t="s">
        <v>323</v>
      </c>
      <c r="K163" s="20" t="s">
        <v>365</v>
      </c>
      <c r="L163" s="8" t="s">
        <v>325</v>
      </c>
    </row>
    <row r="164" spans="1:12">
      <c r="A164" s="7">
        <v>141</v>
      </c>
      <c r="B164" s="18" t="s">
        <v>150</v>
      </c>
      <c r="C164" s="41">
        <v>8.8237929539999992E-3</v>
      </c>
      <c r="D164" s="8" t="s">
        <v>320</v>
      </c>
      <c r="E164" s="8">
        <v>30208.93</v>
      </c>
      <c r="F164" s="8">
        <v>0</v>
      </c>
      <c r="G164" s="8">
        <v>0</v>
      </c>
      <c r="H164" s="8">
        <v>30208.93</v>
      </c>
      <c r="I164" s="8" t="s">
        <v>322</v>
      </c>
      <c r="J164" s="20" t="s">
        <v>323</v>
      </c>
      <c r="K164" s="20" t="s">
        <v>366</v>
      </c>
      <c r="L164" s="8" t="s">
        <v>325</v>
      </c>
    </row>
    <row r="165" spans="1:12">
      <c r="A165" s="7">
        <v>142</v>
      </c>
      <c r="B165" s="18" t="s">
        <v>151</v>
      </c>
      <c r="C165" s="41">
        <v>6.6875918000000004E-5</v>
      </c>
      <c r="D165" s="8" t="s">
        <v>322</v>
      </c>
      <c r="E165" s="8">
        <v>228.95478465629674</v>
      </c>
      <c r="F165" s="8">
        <v>-228.95478465629674</v>
      </c>
      <c r="G165" s="8">
        <v>0</v>
      </c>
      <c r="H165" s="8">
        <v>0</v>
      </c>
      <c r="I165" s="8" t="s">
        <v>320</v>
      </c>
      <c r="J165" s="20" t="s">
        <v>321</v>
      </c>
      <c r="K165" s="20" t="s">
        <v>321</v>
      </c>
      <c r="L165" s="8" t="s">
        <v>321</v>
      </c>
    </row>
    <row r="166" spans="1:12">
      <c r="A166" s="7">
        <v>143</v>
      </c>
      <c r="B166" s="18" t="s">
        <v>152</v>
      </c>
      <c r="C166" s="41">
        <v>5.4332410000000002E-5</v>
      </c>
      <c r="D166" s="8" t="s">
        <v>322</v>
      </c>
      <c r="E166" s="8">
        <v>186.01113230935573</v>
      </c>
      <c r="F166" s="8">
        <v>-186.01113230935573</v>
      </c>
      <c r="G166" s="8">
        <v>0</v>
      </c>
      <c r="H166" s="8">
        <v>0</v>
      </c>
      <c r="I166" s="8" t="s">
        <v>320</v>
      </c>
      <c r="J166" s="20" t="s">
        <v>321</v>
      </c>
      <c r="K166" s="20" t="s">
        <v>321</v>
      </c>
      <c r="L166" s="8" t="s">
        <v>321</v>
      </c>
    </row>
    <row r="167" spans="1:12">
      <c r="A167" s="7">
        <v>144</v>
      </c>
      <c r="B167" s="18" t="s">
        <v>153</v>
      </c>
      <c r="C167" s="41">
        <v>1.06649534E-4</v>
      </c>
      <c r="D167" s="8" t="s">
        <v>320</v>
      </c>
      <c r="E167" s="8">
        <v>365.12</v>
      </c>
      <c r="F167" s="8">
        <v>0</v>
      </c>
      <c r="G167" s="8">
        <v>0</v>
      </c>
      <c r="H167" s="8">
        <v>365.12</v>
      </c>
      <c r="I167" s="8" t="s">
        <v>320</v>
      </c>
      <c r="J167" s="20" t="s">
        <v>321</v>
      </c>
      <c r="K167" s="20" t="s">
        <v>321</v>
      </c>
      <c r="L167" s="8" t="s">
        <v>321</v>
      </c>
    </row>
    <row r="168" spans="1:12">
      <c r="A168" s="7">
        <v>145</v>
      </c>
      <c r="B168" s="18" t="s">
        <v>154</v>
      </c>
      <c r="C168" s="41">
        <v>9.49381273E-4</v>
      </c>
      <c r="D168" s="8" t="s">
        <v>320</v>
      </c>
      <c r="E168" s="8">
        <v>3250.28</v>
      </c>
      <c r="F168" s="8">
        <v>0</v>
      </c>
      <c r="G168" s="8">
        <v>0</v>
      </c>
      <c r="H168" s="8">
        <v>3250.28</v>
      </c>
      <c r="I168" s="8" t="s">
        <v>320</v>
      </c>
      <c r="J168" s="20" t="s">
        <v>321</v>
      </c>
      <c r="K168" s="20" t="s">
        <v>321</v>
      </c>
      <c r="L168" s="8" t="s">
        <v>321</v>
      </c>
    </row>
    <row r="169" spans="1:12">
      <c r="A169" s="7">
        <v>146</v>
      </c>
      <c r="B169" s="18" t="s">
        <v>155</v>
      </c>
      <c r="C169" s="41">
        <v>1.4976536818E-2</v>
      </c>
      <c r="D169" s="8" t="s">
        <v>320</v>
      </c>
      <c r="E169" s="8">
        <v>51273.31</v>
      </c>
      <c r="F169" s="8">
        <v>0</v>
      </c>
      <c r="G169" s="8">
        <v>0</v>
      </c>
      <c r="H169" s="8">
        <v>51273.31</v>
      </c>
      <c r="I169" s="8" t="s">
        <v>322</v>
      </c>
      <c r="J169" s="20" t="s">
        <v>323</v>
      </c>
      <c r="K169" s="20" t="s">
        <v>367</v>
      </c>
      <c r="L169" s="8" t="s">
        <v>325</v>
      </c>
    </row>
    <row r="170" spans="1:12">
      <c r="A170" s="7">
        <v>147</v>
      </c>
      <c r="B170" s="18" t="s">
        <v>156</v>
      </c>
      <c r="C170" s="41">
        <v>4.4797409659999999E-3</v>
      </c>
      <c r="D170" s="8" t="s">
        <v>320</v>
      </c>
      <c r="E170" s="8">
        <v>15336.73</v>
      </c>
      <c r="F170" s="8">
        <v>0</v>
      </c>
      <c r="G170" s="8">
        <v>0</v>
      </c>
      <c r="H170" s="8">
        <v>15336.73</v>
      </c>
      <c r="I170" s="8" t="s">
        <v>322</v>
      </c>
      <c r="J170" s="20" t="s">
        <v>323</v>
      </c>
      <c r="K170" s="20" t="s">
        <v>335</v>
      </c>
      <c r="L170" s="8" t="s">
        <v>325</v>
      </c>
    </row>
    <row r="171" spans="1:12">
      <c r="A171" s="7">
        <v>148</v>
      </c>
      <c r="B171" s="18" t="s">
        <v>157</v>
      </c>
      <c r="C171" s="41">
        <v>7.1513735200000002E-4</v>
      </c>
      <c r="D171" s="8" t="s">
        <v>320</v>
      </c>
      <c r="E171" s="8">
        <v>2448.33</v>
      </c>
      <c r="F171" s="8">
        <v>0</v>
      </c>
      <c r="G171" s="8">
        <v>0</v>
      </c>
      <c r="H171" s="8">
        <v>2448.33</v>
      </c>
      <c r="I171" s="8" t="s">
        <v>322</v>
      </c>
      <c r="J171" s="20" t="s">
        <v>323</v>
      </c>
      <c r="K171" s="20" t="s">
        <v>368</v>
      </c>
      <c r="L171" s="8" t="s">
        <v>325</v>
      </c>
    </row>
    <row r="172" spans="1:12">
      <c r="A172" s="7">
        <v>149</v>
      </c>
      <c r="B172" s="18" t="s">
        <v>158</v>
      </c>
      <c r="C172" s="41">
        <v>3.6024340999999999E-5</v>
      </c>
      <c r="D172" s="8" t="s">
        <v>322</v>
      </c>
      <c r="E172" s="8">
        <v>123.33206754694569</v>
      </c>
      <c r="F172" s="8">
        <v>-123.33206754694569</v>
      </c>
      <c r="G172" s="8">
        <v>0</v>
      </c>
      <c r="H172" s="8">
        <v>0</v>
      </c>
      <c r="I172" s="8" t="s">
        <v>320</v>
      </c>
      <c r="J172" s="20" t="s">
        <v>321</v>
      </c>
      <c r="K172" s="20" t="s">
        <v>321</v>
      </c>
      <c r="L172" s="8" t="s">
        <v>321</v>
      </c>
    </row>
    <row r="173" spans="1:12">
      <c r="A173" s="7">
        <v>150</v>
      </c>
      <c r="B173" s="18" t="s">
        <v>159</v>
      </c>
      <c r="C173" s="41">
        <v>5.4349003299999997E-4</v>
      </c>
      <c r="D173" s="8" t="s">
        <v>320</v>
      </c>
      <c r="E173" s="8">
        <v>1860.68</v>
      </c>
      <c r="F173" s="8">
        <v>0</v>
      </c>
      <c r="G173" s="8">
        <v>0</v>
      </c>
      <c r="H173" s="8">
        <v>1860.68</v>
      </c>
      <c r="I173" s="8" t="s">
        <v>320</v>
      </c>
      <c r="J173" s="20" t="s">
        <v>321</v>
      </c>
      <c r="K173" s="20" t="s">
        <v>321</v>
      </c>
      <c r="L173" s="8" t="s">
        <v>321</v>
      </c>
    </row>
    <row r="174" spans="1:12">
      <c r="A174" s="7">
        <v>151</v>
      </c>
      <c r="B174" s="18" t="s">
        <v>160</v>
      </c>
      <c r="C174" s="41">
        <v>8.6511046551000004E-2</v>
      </c>
      <c r="D174" s="8" t="s">
        <v>320</v>
      </c>
      <c r="E174" s="8">
        <v>296177.14</v>
      </c>
      <c r="F174" s="8">
        <v>0</v>
      </c>
      <c r="G174" s="8">
        <v>0</v>
      </c>
      <c r="H174" s="8">
        <v>296177.14</v>
      </c>
      <c r="I174" s="8" t="s">
        <v>322</v>
      </c>
      <c r="J174" s="20" t="s">
        <v>323</v>
      </c>
      <c r="K174" s="20" t="s">
        <v>369</v>
      </c>
      <c r="L174" s="8" t="s">
        <v>325</v>
      </c>
    </row>
    <row r="175" spans="1:12">
      <c r="A175" s="7">
        <v>152</v>
      </c>
      <c r="B175" s="18" t="s">
        <v>161</v>
      </c>
      <c r="C175" s="41">
        <v>6.4650348899999998E-4</v>
      </c>
      <c r="D175" s="8" t="s">
        <v>320</v>
      </c>
      <c r="E175" s="8">
        <v>2213.35</v>
      </c>
      <c r="F175" s="8">
        <v>0</v>
      </c>
      <c r="G175" s="8">
        <v>0</v>
      </c>
      <c r="H175" s="8">
        <v>2213.35</v>
      </c>
      <c r="I175" s="8" t="s">
        <v>320</v>
      </c>
      <c r="J175" s="20" t="s">
        <v>321</v>
      </c>
      <c r="K175" s="20" t="s">
        <v>321</v>
      </c>
      <c r="L175" s="8" t="s">
        <v>321</v>
      </c>
    </row>
    <row r="176" spans="1:12">
      <c r="A176" s="7">
        <v>153</v>
      </c>
      <c r="B176" s="18" t="s">
        <v>162</v>
      </c>
      <c r="C176" s="41">
        <v>8.6236729899999995E-4</v>
      </c>
      <c r="D176" s="8" t="s">
        <v>320</v>
      </c>
      <c r="E176" s="8">
        <v>2952.38</v>
      </c>
      <c r="F176" s="8">
        <v>0</v>
      </c>
      <c r="G176" s="8">
        <v>0</v>
      </c>
      <c r="H176" s="8">
        <v>2952.38</v>
      </c>
      <c r="I176" s="8" t="s">
        <v>320</v>
      </c>
      <c r="J176" s="20" t="s">
        <v>321</v>
      </c>
      <c r="K176" s="20" t="s">
        <v>321</v>
      </c>
      <c r="L176" s="8" t="s">
        <v>321</v>
      </c>
    </row>
    <row r="177" spans="1:12">
      <c r="A177" s="7">
        <v>154</v>
      </c>
      <c r="B177" s="18" t="s">
        <v>163</v>
      </c>
      <c r="C177" s="41">
        <v>3.4954682540000001E-3</v>
      </c>
      <c r="D177" s="8" t="s">
        <v>320</v>
      </c>
      <c r="E177" s="8">
        <v>11967</v>
      </c>
      <c r="F177" s="8">
        <v>0</v>
      </c>
      <c r="G177" s="8">
        <v>0</v>
      </c>
      <c r="H177" s="8">
        <v>11967</v>
      </c>
      <c r="I177" s="8" t="s">
        <v>322</v>
      </c>
      <c r="J177" s="20" t="s">
        <v>323</v>
      </c>
      <c r="K177" s="20" t="s">
        <v>370</v>
      </c>
      <c r="L177" s="8" t="s">
        <v>325</v>
      </c>
    </row>
    <row r="178" spans="1:12">
      <c r="A178" s="7">
        <v>155</v>
      </c>
      <c r="B178" s="18" t="s">
        <v>164</v>
      </c>
      <c r="C178" s="41">
        <v>1.188263E-6</v>
      </c>
      <c r="D178" s="8" t="s">
        <v>322</v>
      </c>
      <c r="E178" s="8">
        <v>4.0681086318702215</v>
      </c>
      <c r="F178" s="8">
        <v>-4.0681086318702215</v>
      </c>
      <c r="G178" s="8">
        <v>0</v>
      </c>
      <c r="H178" s="8">
        <v>0</v>
      </c>
      <c r="I178" s="8" t="s">
        <v>320</v>
      </c>
      <c r="J178" s="20" t="s">
        <v>321</v>
      </c>
      <c r="K178" s="20" t="s">
        <v>321</v>
      </c>
      <c r="L178" s="8" t="s">
        <v>321</v>
      </c>
    </row>
    <row r="179" spans="1:12">
      <c r="A179" s="7">
        <v>156</v>
      </c>
      <c r="B179" s="18" t="s">
        <v>165</v>
      </c>
      <c r="C179" s="41">
        <v>1.8731634500000001E-4</v>
      </c>
      <c r="D179" s="8" t="s">
        <v>320</v>
      </c>
      <c r="E179" s="8">
        <v>641.29</v>
      </c>
      <c r="F179" s="8">
        <v>0</v>
      </c>
      <c r="G179" s="8">
        <v>0</v>
      </c>
      <c r="H179" s="8">
        <v>641.29</v>
      </c>
      <c r="I179" s="8" t="s">
        <v>320</v>
      </c>
      <c r="J179" s="20" t="s">
        <v>321</v>
      </c>
      <c r="K179" s="20" t="s">
        <v>321</v>
      </c>
      <c r="L179" s="8" t="s">
        <v>321</v>
      </c>
    </row>
    <row r="180" spans="1:12">
      <c r="A180" s="7">
        <v>157</v>
      </c>
      <c r="B180" s="18" t="s">
        <v>166</v>
      </c>
      <c r="C180" s="41">
        <v>6.0352741929999999E-3</v>
      </c>
      <c r="D180" s="8" t="s">
        <v>320</v>
      </c>
      <c r="E180" s="8">
        <v>20662.22</v>
      </c>
      <c r="F180" s="8">
        <v>0</v>
      </c>
      <c r="G180" s="8">
        <v>0</v>
      </c>
      <c r="H180" s="8">
        <v>20662.22</v>
      </c>
      <c r="I180" s="8" t="s">
        <v>322</v>
      </c>
      <c r="J180" s="20" t="s">
        <v>323</v>
      </c>
      <c r="K180" s="20" t="s">
        <v>371</v>
      </c>
      <c r="L180" s="8" t="s">
        <v>325</v>
      </c>
    </row>
    <row r="181" spans="1:12">
      <c r="A181" s="7">
        <v>158</v>
      </c>
      <c r="B181" s="18" t="s">
        <v>167</v>
      </c>
      <c r="C181" s="41">
        <v>2.785770312E-3</v>
      </c>
      <c r="D181" s="8" t="s">
        <v>320</v>
      </c>
      <c r="E181" s="8">
        <v>9537.2999999999993</v>
      </c>
      <c r="F181" s="8">
        <v>0</v>
      </c>
      <c r="G181" s="8">
        <v>0</v>
      </c>
      <c r="H181" s="8">
        <v>9537.2999999999993</v>
      </c>
      <c r="I181" s="8" t="s">
        <v>322</v>
      </c>
      <c r="J181" s="20" t="s">
        <v>323</v>
      </c>
      <c r="K181" s="20" t="s">
        <v>372</v>
      </c>
      <c r="L181" s="8" t="s">
        <v>325</v>
      </c>
    </row>
    <row r="182" spans="1:12">
      <c r="A182" s="7">
        <v>159</v>
      </c>
      <c r="B182" s="18" t="s">
        <v>168</v>
      </c>
      <c r="C182" s="41">
        <v>1.9846587479999999E-3</v>
      </c>
      <c r="D182" s="8" t="s">
        <v>320</v>
      </c>
      <c r="E182" s="8">
        <v>6794.63</v>
      </c>
      <c r="F182" s="8">
        <v>0</v>
      </c>
      <c r="G182" s="8">
        <v>0</v>
      </c>
      <c r="H182" s="8">
        <v>6794.63</v>
      </c>
      <c r="I182" s="8" t="s">
        <v>320</v>
      </c>
      <c r="J182" s="20" t="s">
        <v>321</v>
      </c>
      <c r="K182" s="20" t="s">
        <v>321</v>
      </c>
      <c r="L182" s="8" t="s">
        <v>321</v>
      </c>
    </row>
    <row r="183" spans="1:12">
      <c r="A183" s="7">
        <v>160</v>
      </c>
      <c r="B183" s="18" t="s">
        <v>169</v>
      </c>
      <c r="C183" s="41">
        <v>3.10542941E-4</v>
      </c>
      <c r="D183" s="8" t="s">
        <v>320</v>
      </c>
      <c r="E183" s="8">
        <v>1063.17</v>
      </c>
      <c r="F183" s="8">
        <v>0</v>
      </c>
      <c r="G183" s="8">
        <v>0</v>
      </c>
      <c r="H183" s="8">
        <v>1063.17</v>
      </c>
      <c r="I183" s="8" t="s">
        <v>320</v>
      </c>
      <c r="J183" s="20" t="s">
        <v>321</v>
      </c>
      <c r="K183" s="20" t="s">
        <v>321</v>
      </c>
      <c r="L183" s="8" t="s">
        <v>321</v>
      </c>
    </row>
    <row r="184" spans="1:12">
      <c r="A184" s="7">
        <v>161</v>
      </c>
      <c r="B184" s="18" t="s">
        <v>170</v>
      </c>
      <c r="C184" s="41">
        <v>9.4422835299999997E-4</v>
      </c>
      <c r="D184" s="8" t="s">
        <v>320</v>
      </c>
      <c r="E184" s="8">
        <v>3232.64</v>
      </c>
      <c r="F184" s="8">
        <v>0</v>
      </c>
      <c r="G184" s="8">
        <v>0</v>
      </c>
      <c r="H184" s="8">
        <v>3232.64</v>
      </c>
      <c r="I184" s="8" t="s">
        <v>320</v>
      </c>
      <c r="J184" s="20" t="s">
        <v>321</v>
      </c>
      <c r="K184" s="20" t="s">
        <v>321</v>
      </c>
      <c r="L184" s="8" t="s">
        <v>321</v>
      </c>
    </row>
    <row r="185" spans="1:12">
      <c r="A185" s="7">
        <v>162</v>
      </c>
      <c r="B185" s="18" t="s">
        <v>171</v>
      </c>
      <c r="C185" s="41">
        <v>4.2307814900000002E-4</v>
      </c>
      <c r="D185" s="8" t="s">
        <v>320</v>
      </c>
      <c r="E185" s="8">
        <v>1448.44</v>
      </c>
      <c r="F185" s="8">
        <v>0</v>
      </c>
      <c r="G185" s="8">
        <v>0</v>
      </c>
      <c r="H185" s="8">
        <v>1448.44</v>
      </c>
      <c r="I185" s="8" t="s">
        <v>320</v>
      </c>
      <c r="J185" s="20" t="s">
        <v>321</v>
      </c>
      <c r="K185" s="20" t="s">
        <v>321</v>
      </c>
      <c r="L185" s="8" t="s">
        <v>321</v>
      </c>
    </row>
    <row r="186" spans="1:12">
      <c r="A186" s="7">
        <v>163</v>
      </c>
      <c r="B186" s="18" t="s">
        <v>172</v>
      </c>
      <c r="C186" s="41">
        <v>1.8064208799999999E-3</v>
      </c>
      <c r="D186" s="8" t="s">
        <v>320</v>
      </c>
      <c r="E186" s="8">
        <v>6184.42</v>
      </c>
      <c r="F186" s="8">
        <v>0</v>
      </c>
      <c r="G186" s="8">
        <v>0</v>
      </c>
      <c r="H186" s="8">
        <v>6184.42</v>
      </c>
      <c r="I186" s="8" t="s">
        <v>320</v>
      </c>
      <c r="J186" s="20" t="s">
        <v>321</v>
      </c>
      <c r="K186" s="20" t="s">
        <v>321</v>
      </c>
      <c r="L186" s="8" t="s">
        <v>321</v>
      </c>
    </row>
    <row r="187" spans="1:12">
      <c r="A187" s="7">
        <v>164</v>
      </c>
      <c r="B187" s="18" t="s">
        <v>173</v>
      </c>
      <c r="C187" s="41">
        <v>3.2176018620000001E-3</v>
      </c>
      <c r="D187" s="8" t="s">
        <v>320</v>
      </c>
      <c r="E187" s="8">
        <v>11015.7</v>
      </c>
      <c r="F187" s="8">
        <v>0</v>
      </c>
      <c r="G187" s="8">
        <v>0</v>
      </c>
      <c r="H187" s="8">
        <v>11015.7</v>
      </c>
      <c r="I187" s="8" t="s">
        <v>320</v>
      </c>
      <c r="J187" s="20" t="s">
        <v>321</v>
      </c>
      <c r="K187" s="20" t="s">
        <v>321</v>
      </c>
      <c r="L187" s="8" t="s">
        <v>321</v>
      </c>
    </row>
    <row r="188" spans="1:12">
      <c r="A188" s="7">
        <v>165</v>
      </c>
      <c r="B188" s="18" t="s">
        <v>174</v>
      </c>
      <c r="C188" s="41">
        <v>3.8407488999999998E-5</v>
      </c>
      <c r="D188" s="8" t="s">
        <v>322</v>
      </c>
      <c r="E188" s="8">
        <v>131.49095573064261</v>
      </c>
      <c r="F188" s="8">
        <v>-131.49095573064261</v>
      </c>
      <c r="G188" s="8">
        <v>0</v>
      </c>
      <c r="H188" s="8">
        <v>0</v>
      </c>
      <c r="I188" s="8" t="s">
        <v>320</v>
      </c>
      <c r="J188" s="20" t="s">
        <v>321</v>
      </c>
      <c r="K188" s="20" t="s">
        <v>321</v>
      </c>
      <c r="L188" s="8" t="s">
        <v>321</v>
      </c>
    </row>
    <row r="189" spans="1:12">
      <c r="A189" s="7">
        <v>166</v>
      </c>
      <c r="B189" s="18" t="s">
        <v>175</v>
      </c>
      <c r="C189" s="41">
        <v>5.9922724300000003E-4</v>
      </c>
      <c r="D189" s="8" t="s">
        <v>320</v>
      </c>
      <c r="E189" s="8">
        <v>2051.5</v>
      </c>
      <c r="F189" s="8">
        <v>0</v>
      </c>
      <c r="G189" s="8">
        <v>0</v>
      </c>
      <c r="H189" s="8">
        <v>2051.5</v>
      </c>
      <c r="I189" s="8" t="s">
        <v>320</v>
      </c>
      <c r="J189" s="20" t="s">
        <v>321</v>
      </c>
      <c r="K189" s="20" t="s">
        <v>321</v>
      </c>
      <c r="L189" s="8" t="s">
        <v>321</v>
      </c>
    </row>
    <row r="190" spans="1:12">
      <c r="A190" s="7">
        <v>167</v>
      </c>
      <c r="B190" s="18" t="s">
        <v>176</v>
      </c>
      <c r="C190" s="41">
        <v>2.6396387000000001E-5</v>
      </c>
      <c r="D190" s="8" t="s">
        <v>322</v>
      </c>
      <c r="E190" s="8">
        <v>90.370035762189772</v>
      </c>
      <c r="F190" s="8">
        <v>-90.370035762189772</v>
      </c>
      <c r="G190" s="8">
        <v>0</v>
      </c>
      <c r="H190" s="8">
        <v>0</v>
      </c>
      <c r="I190" s="8" t="s">
        <v>320</v>
      </c>
      <c r="J190" s="20" t="s">
        <v>321</v>
      </c>
      <c r="K190" s="20" t="s">
        <v>321</v>
      </c>
      <c r="L190" s="8" t="s">
        <v>321</v>
      </c>
    </row>
    <row r="191" spans="1:12">
      <c r="A191" s="7">
        <v>168</v>
      </c>
      <c r="B191" s="18" t="s">
        <v>177</v>
      </c>
      <c r="C191" s="41">
        <v>7.1543601999999996E-5</v>
      </c>
      <c r="D191" s="8" t="s">
        <v>322</v>
      </c>
      <c r="E191" s="8">
        <v>244.93495535187719</v>
      </c>
      <c r="F191" s="8">
        <v>-244.93495535187719</v>
      </c>
      <c r="G191" s="8">
        <v>0</v>
      </c>
      <c r="H191" s="8">
        <v>0</v>
      </c>
      <c r="I191" s="8" t="s">
        <v>320</v>
      </c>
      <c r="J191" s="20" t="s">
        <v>321</v>
      </c>
      <c r="K191" s="20" t="s">
        <v>321</v>
      </c>
      <c r="L191" s="8" t="s">
        <v>321</v>
      </c>
    </row>
    <row r="192" spans="1:12">
      <c r="A192" s="7">
        <v>169</v>
      </c>
      <c r="B192" s="18" t="s">
        <v>178</v>
      </c>
      <c r="C192" s="41">
        <v>1.256002278E-3</v>
      </c>
      <c r="D192" s="8" t="s">
        <v>320</v>
      </c>
      <c r="E192" s="8">
        <v>4300.0200000000004</v>
      </c>
      <c r="F192" s="8">
        <v>0</v>
      </c>
      <c r="G192" s="8">
        <v>0</v>
      </c>
      <c r="H192" s="8">
        <v>4300.0200000000004</v>
      </c>
      <c r="I192" s="8" t="s">
        <v>320</v>
      </c>
      <c r="J192" s="20" t="s">
        <v>321</v>
      </c>
      <c r="K192" s="20" t="s">
        <v>321</v>
      </c>
      <c r="L192" s="8" t="s">
        <v>321</v>
      </c>
    </row>
    <row r="193" spans="1:12">
      <c r="A193" s="7">
        <v>170</v>
      </c>
      <c r="B193" s="18" t="s">
        <v>179</v>
      </c>
      <c r="C193" s="41">
        <v>1.7154393930000001E-2</v>
      </c>
      <c r="D193" s="8" t="s">
        <v>320</v>
      </c>
      <c r="E193" s="8">
        <v>58729.37</v>
      </c>
      <c r="F193" s="8">
        <v>0</v>
      </c>
      <c r="G193" s="8">
        <v>0</v>
      </c>
      <c r="H193" s="8">
        <v>58729.37</v>
      </c>
      <c r="I193" s="8" t="s">
        <v>322</v>
      </c>
      <c r="J193" s="20" t="s">
        <v>323</v>
      </c>
      <c r="K193" s="20" t="s">
        <v>373</v>
      </c>
      <c r="L193" s="8" t="s">
        <v>325</v>
      </c>
    </row>
    <row r="194" spans="1:12">
      <c r="A194" s="7">
        <v>171</v>
      </c>
      <c r="B194" s="18" t="s">
        <v>180</v>
      </c>
      <c r="C194" s="41">
        <v>6.9578341279999999E-3</v>
      </c>
      <c r="D194" s="8" t="s">
        <v>320</v>
      </c>
      <c r="E194" s="8">
        <v>23820.67</v>
      </c>
      <c r="F194" s="8">
        <v>0</v>
      </c>
      <c r="G194" s="8">
        <v>0</v>
      </c>
      <c r="H194" s="8">
        <v>23820.67</v>
      </c>
      <c r="I194" s="8" t="s">
        <v>322</v>
      </c>
      <c r="J194" s="20" t="s">
        <v>323</v>
      </c>
      <c r="K194" s="20" t="s">
        <v>374</v>
      </c>
      <c r="L194" s="8" t="s">
        <v>325</v>
      </c>
    </row>
    <row r="195" spans="1:12">
      <c r="A195" s="7">
        <v>172</v>
      </c>
      <c r="B195" s="18" t="s">
        <v>181</v>
      </c>
      <c r="C195" s="41">
        <v>9.858481609999999E-4</v>
      </c>
      <c r="D195" s="8" t="s">
        <v>320</v>
      </c>
      <c r="E195" s="8">
        <v>3375.13</v>
      </c>
      <c r="F195" s="8">
        <v>0</v>
      </c>
      <c r="G195" s="8">
        <v>0</v>
      </c>
      <c r="H195" s="8">
        <v>3375.13</v>
      </c>
      <c r="I195" s="8" t="s">
        <v>322</v>
      </c>
      <c r="J195" s="20" t="s">
        <v>323</v>
      </c>
      <c r="K195" s="20" t="s">
        <v>375</v>
      </c>
      <c r="L195" s="8" t="s">
        <v>325</v>
      </c>
    </row>
    <row r="196" spans="1:12">
      <c r="A196" s="7">
        <v>173</v>
      </c>
      <c r="B196" s="18" t="s">
        <v>182</v>
      </c>
      <c r="C196" s="41">
        <v>3.0056747899999999E-4</v>
      </c>
      <c r="D196" s="8" t="s">
        <v>320</v>
      </c>
      <c r="E196" s="8">
        <v>1029.02</v>
      </c>
      <c r="F196" s="8">
        <v>0</v>
      </c>
      <c r="G196" s="8">
        <v>0</v>
      </c>
      <c r="H196" s="8">
        <v>1029.02</v>
      </c>
      <c r="I196" s="8" t="s">
        <v>320</v>
      </c>
      <c r="J196" s="20" t="s">
        <v>321</v>
      </c>
      <c r="K196" s="20" t="s">
        <v>321</v>
      </c>
      <c r="L196" s="8" t="s">
        <v>321</v>
      </c>
    </row>
    <row r="197" spans="1:12">
      <c r="A197" s="7">
        <v>174</v>
      </c>
      <c r="B197" s="18" t="s">
        <v>183</v>
      </c>
      <c r="C197" s="41">
        <v>1.48781594E-4</v>
      </c>
      <c r="D197" s="8" t="s">
        <v>320</v>
      </c>
      <c r="E197" s="8">
        <v>509.37</v>
      </c>
      <c r="F197" s="8">
        <v>0</v>
      </c>
      <c r="G197" s="8">
        <v>0</v>
      </c>
      <c r="H197" s="8">
        <v>509.37</v>
      </c>
      <c r="I197" s="8" t="s">
        <v>320</v>
      </c>
      <c r="J197" s="20" t="s">
        <v>321</v>
      </c>
      <c r="K197" s="20" t="s">
        <v>321</v>
      </c>
      <c r="L197" s="8" t="s">
        <v>321</v>
      </c>
    </row>
    <row r="198" spans="1:12">
      <c r="A198" s="7">
        <v>175</v>
      </c>
      <c r="B198" s="18" t="s">
        <v>184</v>
      </c>
      <c r="C198" s="41">
        <v>2.1378856399999999E-4</v>
      </c>
      <c r="D198" s="8" t="s">
        <v>320</v>
      </c>
      <c r="E198" s="8">
        <v>731.92</v>
      </c>
      <c r="F198" s="8">
        <v>0</v>
      </c>
      <c r="G198" s="8">
        <v>0</v>
      </c>
      <c r="H198" s="8">
        <v>731.92</v>
      </c>
      <c r="I198" s="8" t="s">
        <v>320</v>
      </c>
      <c r="J198" s="20" t="s">
        <v>321</v>
      </c>
      <c r="K198" s="20" t="s">
        <v>321</v>
      </c>
      <c r="L198" s="8" t="s">
        <v>321</v>
      </c>
    </row>
    <row r="199" spans="1:12">
      <c r="A199" s="7">
        <v>176</v>
      </c>
      <c r="B199" s="18" t="s">
        <v>185</v>
      </c>
      <c r="C199" s="41">
        <v>9.0106554000000003E-5</v>
      </c>
      <c r="D199" s="8" t="s">
        <v>320</v>
      </c>
      <c r="E199" s="8">
        <v>308.49</v>
      </c>
      <c r="F199" s="8">
        <v>0</v>
      </c>
      <c r="G199" s="8">
        <v>0</v>
      </c>
      <c r="H199" s="8">
        <v>308.49</v>
      </c>
      <c r="I199" s="8" t="s">
        <v>320</v>
      </c>
      <c r="J199" s="20" t="s">
        <v>321</v>
      </c>
      <c r="K199" s="20" t="s">
        <v>321</v>
      </c>
      <c r="L199" s="8" t="s">
        <v>321</v>
      </c>
    </row>
    <row r="200" spans="1:12">
      <c r="A200" s="7">
        <v>177</v>
      </c>
      <c r="B200" s="18" t="s">
        <v>186</v>
      </c>
      <c r="C200" s="41">
        <v>2.1563493299999999E-4</v>
      </c>
      <c r="D200" s="8" t="s">
        <v>320</v>
      </c>
      <c r="E200" s="8">
        <v>738.24</v>
      </c>
      <c r="F200" s="8">
        <v>0</v>
      </c>
      <c r="G200" s="8">
        <v>0</v>
      </c>
      <c r="H200" s="8">
        <v>738.24</v>
      </c>
      <c r="I200" s="8" t="s">
        <v>320</v>
      </c>
      <c r="J200" s="20" t="s">
        <v>321</v>
      </c>
      <c r="K200" s="20" t="s">
        <v>321</v>
      </c>
      <c r="L200" s="8" t="s">
        <v>321</v>
      </c>
    </row>
    <row r="201" spans="1:12">
      <c r="A201" s="7">
        <v>178</v>
      </c>
      <c r="B201" s="18" t="s">
        <v>187</v>
      </c>
      <c r="C201" s="41">
        <v>1.044619233E-3</v>
      </c>
      <c r="D201" s="8" t="s">
        <v>320</v>
      </c>
      <c r="E201" s="8">
        <v>3576.33</v>
      </c>
      <c r="F201" s="8">
        <v>0</v>
      </c>
      <c r="G201" s="8">
        <v>0</v>
      </c>
      <c r="H201" s="8">
        <v>3576.33</v>
      </c>
      <c r="I201" s="8" t="s">
        <v>320</v>
      </c>
      <c r="J201" s="20" t="s">
        <v>321</v>
      </c>
      <c r="K201" s="20" t="s">
        <v>321</v>
      </c>
      <c r="L201" s="8" t="s">
        <v>321</v>
      </c>
    </row>
    <row r="202" spans="1:12">
      <c r="A202" s="7">
        <v>179</v>
      </c>
      <c r="B202" s="18" t="s">
        <v>188</v>
      </c>
      <c r="C202" s="41">
        <v>1.9100374032E-2</v>
      </c>
      <c r="D202" s="8" t="s">
        <v>320</v>
      </c>
      <c r="E202" s="8">
        <v>65391.58</v>
      </c>
      <c r="F202" s="8">
        <v>0</v>
      </c>
      <c r="G202" s="8">
        <v>0</v>
      </c>
      <c r="H202" s="8">
        <v>65391.58</v>
      </c>
      <c r="I202" s="8" t="s">
        <v>322</v>
      </c>
      <c r="J202" s="20" t="s">
        <v>323</v>
      </c>
      <c r="K202" s="20" t="s">
        <v>376</v>
      </c>
      <c r="L202" s="8" t="s">
        <v>325</v>
      </c>
    </row>
    <row r="203" spans="1:12">
      <c r="A203" s="7">
        <v>180</v>
      </c>
      <c r="B203" s="18" t="s">
        <v>189</v>
      </c>
      <c r="C203" s="41">
        <v>2.9904211599999998E-4</v>
      </c>
      <c r="D203" s="8" t="s">
        <v>320</v>
      </c>
      <c r="E203" s="8">
        <v>1023.79</v>
      </c>
      <c r="F203" s="8">
        <v>0</v>
      </c>
      <c r="G203" s="8">
        <v>0</v>
      </c>
      <c r="H203" s="8">
        <v>1023.79</v>
      </c>
      <c r="I203" s="8" t="s">
        <v>320</v>
      </c>
      <c r="J203" s="20" t="s">
        <v>321</v>
      </c>
      <c r="K203" s="20" t="s">
        <v>321</v>
      </c>
      <c r="L203" s="8" t="s">
        <v>321</v>
      </c>
    </row>
    <row r="204" spans="1:12">
      <c r="A204" s="7">
        <v>181</v>
      </c>
      <c r="B204" s="18" t="s">
        <v>190</v>
      </c>
      <c r="C204" s="41">
        <v>2.8708523699999999E-4</v>
      </c>
      <c r="D204" s="8" t="s">
        <v>320</v>
      </c>
      <c r="E204" s="8">
        <v>982.86</v>
      </c>
      <c r="F204" s="8">
        <v>0</v>
      </c>
      <c r="G204" s="8">
        <v>0</v>
      </c>
      <c r="H204" s="8">
        <v>982.86</v>
      </c>
      <c r="I204" s="8" t="s">
        <v>320</v>
      </c>
      <c r="J204" s="20" t="s">
        <v>321</v>
      </c>
      <c r="K204" s="20" t="s">
        <v>321</v>
      </c>
      <c r="L204" s="8" t="s">
        <v>321</v>
      </c>
    </row>
    <row r="205" spans="1:12">
      <c r="A205" s="7">
        <v>182</v>
      </c>
      <c r="B205" s="18" t="s">
        <v>191</v>
      </c>
      <c r="C205" s="41">
        <v>5.2318127209999999E-3</v>
      </c>
      <c r="D205" s="8" t="s">
        <v>320</v>
      </c>
      <c r="E205" s="8">
        <v>17911.509999999998</v>
      </c>
      <c r="F205" s="8">
        <v>0</v>
      </c>
      <c r="G205" s="8">
        <v>0</v>
      </c>
      <c r="H205" s="8">
        <v>17911.509999999998</v>
      </c>
      <c r="I205" s="8" t="s">
        <v>322</v>
      </c>
      <c r="J205" s="20" t="s">
        <v>323</v>
      </c>
      <c r="K205" s="20" t="s">
        <v>377</v>
      </c>
      <c r="L205" s="8" t="s">
        <v>325</v>
      </c>
    </row>
    <row r="206" spans="1:12">
      <c r="A206" s="7">
        <v>183</v>
      </c>
      <c r="B206" s="18" t="s">
        <v>192</v>
      </c>
      <c r="C206" s="41">
        <v>3.4855560499999998E-4</v>
      </c>
      <c r="D206" s="8" t="s">
        <v>320</v>
      </c>
      <c r="E206" s="8">
        <v>1193.31</v>
      </c>
      <c r="F206" s="8">
        <v>0</v>
      </c>
      <c r="G206" s="8">
        <v>0</v>
      </c>
      <c r="H206" s="8">
        <v>1193.31</v>
      </c>
      <c r="I206" s="8" t="s">
        <v>320</v>
      </c>
      <c r="J206" s="20" t="s">
        <v>321</v>
      </c>
      <c r="K206" s="20" t="s">
        <v>321</v>
      </c>
      <c r="L206" s="8" t="s">
        <v>321</v>
      </c>
    </row>
    <row r="207" spans="1:12">
      <c r="A207" s="7">
        <v>184</v>
      </c>
      <c r="B207" s="18" t="s">
        <v>193</v>
      </c>
      <c r="C207" s="41">
        <v>1.2868028499999999E-4</v>
      </c>
      <c r="D207" s="8" t="s">
        <v>320</v>
      </c>
      <c r="E207" s="8">
        <v>440.55</v>
      </c>
      <c r="F207" s="8">
        <v>0</v>
      </c>
      <c r="G207" s="8">
        <v>-440.55</v>
      </c>
      <c r="H207" s="8">
        <v>0</v>
      </c>
      <c r="I207" s="8" t="s">
        <v>320</v>
      </c>
      <c r="J207" s="20" t="s">
        <v>321</v>
      </c>
      <c r="K207" s="20" t="s">
        <v>321</v>
      </c>
      <c r="L207" s="8" t="s">
        <v>321</v>
      </c>
    </row>
    <row r="208" spans="1:12">
      <c r="A208" s="7">
        <v>185</v>
      </c>
      <c r="B208" s="18" t="s">
        <v>194</v>
      </c>
      <c r="C208" s="41">
        <v>9.3741051199999997E-4</v>
      </c>
      <c r="D208" s="8" t="s">
        <v>320</v>
      </c>
      <c r="E208" s="8">
        <v>3209.3</v>
      </c>
      <c r="F208" s="8">
        <v>0</v>
      </c>
      <c r="G208" s="8">
        <v>0</v>
      </c>
      <c r="H208" s="8">
        <v>3209.3</v>
      </c>
      <c r="I208" s="8" t="s">
        <v>322</v>
      </c>
      <c r="J208" s="20" t="s">
        <v>323</v>
      </c>
      <c r="K208" s="20" t="s">
        <v>335</v>
      </c>
      <c r="L208" s="8" t="s">
        <v>325</v>
      </c>
    </row>
    <row r="209" spans="1:12">
      <c r="A209" s="7">
        <v>186</v>
      </c>
      <c r="B209" s="18" t="s">
        <v>195</v>
      </c>
      <c r="C209" s="41">
        <v>4.1937412099999998E-4</v>
      </c>
      <c r="D209" s="8" t="s">
        <v>320</v>
      </c>
      <c r="E209" s="8">
        <v>1435.76</v>
      </c>
      <c r="F209" s="8">
        <v>0</v>
      </c>
      <c r="G209" s="8">
        <v>0</v>
      </c>
      <c r="H209" s="8">
        <v>1435.76</v>
      </c>
      <c r="I209" s="8" t="s">
        <v>320</v>
      </c>
      <c r="J209" s="20" t="s">
        <v>321</v>
      </c>
      <c r="K209" s="20" t="s">
        <v>321</v>
      </c>
      <c r="L209" s="8" t="s">
        <v>321</v>
      </c>
    </row>
    <row r="210" spans="1:12">
      <c r="A210" s="7">
        <v>187</v>
      </c>
      <c r="B210" s="18" t="s">
        <v>196</v>
      </c>
      <c r="C210" s="41">
        <v>8.75890282E-4</v>
      </c>
      <c r="D210" s="8" t="s">
        <v>320</v>
      </c>
      <c r="E210" s="8">
        <v>2998.68</v>
      </c>
      <c r="F210" s="8">
        <v>0</v>
      </c>
      <c r="G210" s="8">
        <v>0</v>
      </c>
      <c r="H210" s="8">
        <v>2998.68</v>
      </c>
      <c r="I210" s="8" t="s">
        <v>320</v>
      </c>
      <c r="J210" s="20" t="s">
        <v>321</v>
      </c>
      <c r="K210" s="20" t="s">
        <v>321</v>
      </c>
      <c r="L210" s="8" t="s">
        <v>321</v>
      </c>
    </row>
    <row r="211" spans="1:12">
      <c r="A211" s="7">
        <v>188</v>
      </c>
      <c r="B211" s="18" t="s">
        <v>197</v>
      </c>
      <c r="C211" s="41">
        <v>6.20117462E-4</v>
      </c>
      <c r="D211" s="8" t="s">
        <v>320</v>
      </c>
      <c r="E211" s="8">
        <v>2123.02</v>
      </c>
      <c r="F211" s="8">
        <v>0</v>
      </c>
      <c r="G211" s="8">
        <v>0</v>
      </c>
      <c r="H211" s="8">
        <v>2123.02</v>
      </c>
      <c r="I211" s="8" t="s">
        <v>320</v>
      </c>
      <c r="J211" s="20" t="s">
        <v>321</v>
      </c>
      <c r="K211" s="20" t="s">
        <v>321</v>
      </c>
      <c r="L211" s="8" t="s">
        <v>321</v>
      </c>
    </row>
    <row r="212" spans="1:12">
      <c r="A212" s="7">
        <v>189</v>
      </c>
      <c r="B212" s="18" t="s">
        <v>198</v>
      </c>
      <c r="C212" s="41">
        <v>1.63938462E-4</v>
      </c>
      <c r="D212" s="8" t="s">
        <v>320</v>
      </c>
      <c r="E212" s="8">
        <v>561.26</v>
      </c>
      <c r="F212" s="8">
        <v>0</v>
      </c>
      <c r="G212" s="8">
        <v>0</v>
      </c>
      <c r="H212" s="8">
        <v>561.26</v>
      </c>
      <c r="I212" s="8" t="s">
        <v>320</v>
      </c>
      <c r="J212" s="20" t="s">
        <v>321</v>
      </c>
      <c r="K212" s="20" t="s">
        <v>321</v>
      </c>
      <c r="L212" s="8" t="s">
        <v>321</v>
      </c>
    </row>
    <row r="213" spans="1:12">
      <c r="A213" s="7">
        <v>190</v>
      </c>
      <c r="B213" s="18" t="s">
        <v>199</v>
      </c>
      <c r="C213" s="41">
        <v>5.8535727114E-2</v>
      </c>
      <c r="D213" s="8" t="s">
        <v>320</v>
      </c>
      <c r="E213" s="8">
        <v>200401.51</v>
      </c>
      <c r="F213" s="8">
        <v>0</v>
      </c>
      <c r="G213" s="8">
        <v>680.79</v>
      </c>
      <c r="H213" s="8">
        <v>201082.30000000002</v>
      </c>
      <c r="I213" s="8" t="s">
        <v>322</v>
      </c>
      <c r="J213" s="20" t="s">
        <v>323</v>
      </c>
      <c r="K213" s="20" t="s">
        <v>378</v>
      </c>
      <c r="L213" s="8" t="s">
        <v>325</v>
      </c>
    </row>
    <row r="214" spans="1:12">
      <c r="A214" s="7">
        <v>191</v>
      </c>
      <c r="B214" s="18" t="s">
        <v>200</v>
      </c>
      <c r="C214" s="41">
        <v>2.4376421470000001E-3</v>
      </c>
      <c r="D214" s="8" t="s">
        <v>320</v>
      </c>
      <c r="E214" s="8">
        <v>8345.4500000000007</v>
      </c>
      <c r="F214" s="8">
        <v>0</v>
      </c>
      <c r="G214" s="8">
        <v>0</v>
      </c>
      <c r="H214" s="8">
        <v>8345.4500000000007</v>
      </c>
      <c r="I214" s="8" t="s">
        <v>322</v>
      </c>
      <c r="J214" s="20" t="s">
        <v>323</v>
      </c>
      <c r="K214" s="20" t="s">
        <v>379</v>
      </c>
      <c r="L214" s="8" t="s">
        <v>325</v>
      </c>
    </row>
    <row r="215" spans="1:12">
      <c r="A215" s="7">
        <v>192</v>
      </c>
      <c r="B215" s="18" t="s">
        <v>201</v>
      </c>
      <c r="C215" s="41">
        <v>2.160479E-6</v>
      </c>
      <c r="D215" s="8" t="s">
        <v>322</v>
      </c>
      <c r="E215" s="8">
        <v>7.3965639499625455</v>
      </c>
      <c r="F215" s="8">
        <v>-7.3965639499625455</v>
      </c>
      <c r="G215" s="8">
        <v>0</v>
      </c>
      <c r="H215" s="8">
        <v>0</v>
      </c>
      <c r="I215" s="8" t="s">
        <v>320</v>
      </c>
      <c r="J215" s="20" t="s">
        <v>321</v>
      </c>
      <c r="K215" s="20" t="s">
        <v>321</v>
      </c>
      <c r="L215" s="8" t="s">
        <v>321</v>
      </c>
    </row>
    <row r="216" spans="1:12">
      <c r="A216" s="7">
        <v>193</v>
      </c>
      <c r="B216" s="18" t="s">
        <v>202</v>
      </c>
      <c r="C216" s="41">
        <v>6.2312530159999999E-3</v>
      </c>
      <c r="D216" s="8" t="s">
        <v>320</v>
      </c>
      <c r="E216" s="8">
        <v>21333.17</v>
      </c>
      <c r="F216" s="8">
        <v>0</v>
      </c>
      <c r="G216" s="8">
        <v>0</v>
      </c>
      <c r="H216" s="8">
        <v>21333.17</v>
      </c>
      <c r="I216" s="8" t="s">
        <v>322</v>
      </c>
      <c r="J216" s="20" t="s">
        <v>323</v>
      </c>
      <c r="K216" s="20" t="s">
        <v>380</v>
      </c>
      <c r="L216" s="8" t="s">
        <v>325</v>
      </c>
    </row>
    <row r="217" spans="1:12">
      <c r="A217" s="7">
        <v>194</v>
      </c>
      <c r="B217" s="18" t="s">
        <v>203</v>
      </c>
      <c r="C217" s="41">
        <v>5.6487088400000002E-4</v>
      </c>
      <c r="D217" s="8" t="s">
        <v>320</v>
      </c>
      <c r="E217" s="8">
        <v>1933.88</v>
      </c>
      <c r="F217" s="8">
        <v>0</v>
      </c>
      <c r="G217" s="8">
        <v>0</v>
      </c>
      <c r="H217" s="8">
        <v>1933.88</v>
      </c>
      <c r="I217" s="8" t="s">
        <v>322</v>
      </c>
      <c r="J217" s="20" t="s">
        <v>323</v>
      </c>
      <c r="K217" s="20" t="s">
        <v>381</v>
      </c>
      <c r="L217" s="8" t="s">
        <v>325</v>
      </c>
    </row>
    <row r="218" spans="1:12">
      <c r="A218" s="7">
        <v>195</v>
      </c>
      <c r="B218" s="18" t="s">
        <v>204</v>
      </c>
      <c r="C218" s="41">
        <v>2.8958027900000003E-4</v>
      </c>
      <c r="D218" s="8" t="s">
        <v>320</v>
      </c>
      <c r="E218" s="8">
        <v>991.4</v>
      </c>
      <c r="F218" s="8">
        <v>0</v>
      </c>
      <c r="G218" s="8">
        <v>0</v>
      </c>
      <c r="H218" s="8">
        <v>991.4</v>
      </c>
      <c r="I218" s="8" t="s">
        <v>320</v>
      </c>
      <c r="J218" s="20" t="s">
        <v>321</v>
      </c>
      <c r="K218" s="20" t="s">
        <v>321</v>
      </c>
      <c r="L218" s="8" t="s">
        <v>321</v>
      </c>
    </row>
    <row r="219" spans="1:12">
      <c r="A219" s="7">
        <v>196</v>
      </c>
      <c r="B219" s="18" t="s">
        <v>205</v>
      </c>
      <c r="C219" s="41">
        <v>2.1551218639999999E-3</v>
      </c>
      <c r="D219" s="8" t="s">
        <v>320</v>
      </c>
      <c r="E219" s="8">
        <v>7378.22</v>
      </c>
      <c r="F219" s="8">
        <v>0</v>
      </c>
      <c r="G219" s="8">
        <v>0</v>
      </c>
      <c r="H219" s="8">
        <v>7378.22</v>
      </c>
      <c r="I219" s="8" t="s">
        <v>322</v>
      </c>
      <c r="J219" s="20" t="s">
        <v>323</v>
      </c>
      <c r="K219" s="20" t="s">
        <v>382</v>
      </c>
      <c r="L219" s="8" t="s">
        <v>325</v>
      </c>
    </row>
    <row r="220" spans="1:12">
      <c r="A220" s="7">
        <v>197</v>
      </c>
      <c r="B220" s="18" t="s">
        <v>206</v>
      </c>
      <c r="C220" s="41">
        <v>5.8661152399999998E-4</v>
      </c>
      <c r="D220" s="8" t="s">
        <v>320</v>
      </c>
      <c r="E220" s="8">
        <v>2008.31</v>
      </c>
      <c r="F220" s="8">
        <v>0</v>
      </c>
      <c r="G220" s="8">
        <v>0</v>
      </c>
      <c r="H220" s="8">
        <v>2008.31</v>
      </c>
      <c r="I220" s="8" t="s">
        <v>320</v>
      </c>
      <c r="J220" s="20" t="s">
        <v>321</v>
      </c>
      <c r="K220" s="20" t="s">
        <v>321</v>
      </c>
      <c r="L220" s="8" t="s">
        <v>321</v>
      </c>
    </row>
    <row r="221" spans="1:12">
      <c r="A221" s="7">
        <v>198</v>
      </c>
      <c r="B221" s="18" t="s">
        <v>207</v>
      </c>
      <c r="C221" s="41">
        <v>7.4328491999999996E-5</v>
      </c>
      <c r="D221" s="8" t="s">
        <v>322</v>
      </c>
      <c r="E221" s="8">
        <v>254.46923778582411</v>
      </c>
      <c r="F221" s="8">
        <v>-254.46923778582411</v>
      </c>
      <c r="G221" s="8">
        <v>0</v>
      </c>
      <c r="H221" s="8">
        <v>0</v>
      </c>
      <c r="I221" s="8" t="s">
        <v>320</v>
      </c>
      <c r="J221" s="20" t="s">
        <v>321</v>
      </c>
      <c r="K221" s="20" t="s">
        <v>321</v>
      </c>
      <c r="L221" s="8" t="s">
        <v>321</v>
      </c>
    </row>
    <row r="222" spans="1:12">
      <c r="A222" s="7">
        <v>199</v>
      </c>
      <c r="B222" s="18" t="s">
        <v>208</v>
      </c>
      <c r="C222" s="41">
        <v>3.179205988E-3</v>
      </c>
      <c r="D222" s="8" t="s">
        <v>320</v>
      </c>
      <c r="E222" s="8">
        <v>10884.25</v>
      </c>
      <c r="F222" s="8">
        <v>0</v>
      </c>
      <c r="G222" s="8">
        <v>0</v>
      </c>
      <c r="H222" s="8">
        <v>10884.25</v>
      </c>
      <c r="I222" s="8" t="s">
        <v>322</v>
      </c>
      <c r="J222" s="20" t="s">
        <v>323</v>
      </c>
      <c r="K222" s="20" t="s">
        <v>383</v>
      </c>
      <c r="L222" s="8" t="s">
        <v>325</v>
      </c>
    </row>
    <row r="223" spans="1:12">
      <c r="A223" s="7">
        <v>200</v>
      </c>
      <c r="B223" s="18" t="s">
        <v>209</v>
      </c>
      <c r="C223" s="41">
        <v>8.8613450940000001E-3</v>
      </c>
      <c r="D223" s="8" t="s">
        <v>320</v>
      </c>
      <c r="E223" s="8">
        <v>30337.49</v>
      </c>
      <c r="F223" s="8">
        <v>0</v>
      </c>
      <c r="G223" s="8">
        <v>0</v>
      </c>
      <c r="H223" s="8">
        <v>30337.49</v>
      </c>
      <c r="I223" s="8" t="s">
        <v>320</v>
      </c>
      <c r="J223" s="20" t="s">
        <v>321</v>
      </c>
      <c r="K223" s="20" t="s">
        <v>321</v>
      </c>
      <c r="L223" s="8" t="s">
        <v>321</v>
      </c>
    </row>
    <row r="224" spans="1:12">
      <c r="A224" s="7">
        <v>201</v>
      </c>
      <c r="B224" s="18" t="s">
        <v>210</v>
      </c>
      <c r="C224" s="41">
        <v>3.5876111799999999E-4</v>
      </c>
      <c r="D224" s="8" t="s">
        <v>320</v>
      </c>
      <c r="E224" s="8">
        <v>1228.25</v>
      </c>
      <c r="F224" s="8">
        <v>0</v>
      </c>
      <c r="G224" s="8">
        <v>0</v>
      </c>
      <c r="H224" s="8">
        <v>1228.25</v>
      </c>
      <c r="I224" s="8" t="s">
        <v>320</v>
      </c>
      <c r="J224" s="20" t="s">
        <v>321</v>
      </c>
      <c r="K224" s="20" t="s">
        <v>321</v>
      </c>
      <c r="L224" s="8" t="s">
        <v>321</v>
      </c>
    </row>
    <row r="225" spans="1:12">
      <c r="A225" s="7">
        <v>202</v>
      </c>
      <c r="B225" s="18" t="s">
        <v>211</v>
      </c>
      <c r="C225" s="41">
        <v>1.31849087E-4</v>
      </c>
      <c r="D225" s="8" t="s">
        <v>320</v>
      </c>
      <c r="E225" s="8">
        <v>451.4</v>
      </c>
      <c r="F225" s="8">
        <v>0</v>
      </c>
      <c r="G225" s="8">
        <v>0</v>
      </c>
      <c r="H225" s="8">
        <v>451.4</v>
      </c>
      <c r="I225" s="8" t="s">
        <v>320</v>
      </c>
      <c r="J225" s="20" t="s">
        <v>321</v>
      </c>
      <c r="K225" s="20" t="s">
        <v>321</v>
      </c>
      <c r="L225" s="8" t="s">
        <v>321</v>
      </c>
    </row>
    <row r="226" spans="1:12">
      <c r="A226" s="7">
        <v>203</v>
      </c>
      <c r="B226" s="18" t="s">
        <v>212</v>
      </c>
      <c r="C226" s="41">
        <v>4.1475564000000001E-5</v>
      </c>
      <c r="D226" s="8" t="s">
        <v>322</v>
      </c>
      <c r="E226" s="8">
        <v>141.99474352065647</v>
      </c>
      <c r="F226" s="8">
        <v>-141.99474352065647</v>
      </c>
      <c r="G226" s="8">
        <v>0</v>
      </c>
      <c r="H226" s="8">
        <v>0</v>
      </c>
      <c r="I226" s="8" t="s">
        <v>320</v>
      </c>
      <c r="J226" s="20" t="s">
        <v>321</v>
      </c>
      <c r="K226" s="20" t="s">
        <v>321</v>
      </c>
      <c r="L226" s="8" t="s">
        <v>321</v>
      </c>
    </row>
    <row r="227" spans="1:12">
      <c r="A227" s="7">
        <v>204</v>
      </c>
      <c r="B227" s="18" t="s">
        <v>213</v>
      </c>
      <c r="C227" s="41">
        <v>2.84820374E-4</v>
      </c>
      <c r="D227" s="8" t="s">
        <v>320</v>
      </c>
      <c r="E227" s="8">
        <v>975.1</v>
      </c>
      <c r="F227" s="8">
        <v>0</v>
      </c>
      <c r="G227" s="8">
        <v>0</v>
      </c>
      <c r="H227" s="8">
        <v>975.1</v>
      </c>
      <c r="I227" s="8" t="s">
        <v>322</v>
      </c>
      <c r="J227" s="20" t="s">
        <v>323</v>
      </c>
      <c r="K227" s="20" t="s">
        <v>384</v>
      </c>
      <c r="L227" s="8" t="s">
        <v>325</v>
      </c>
    </row>
    <row r="228" spans="1:12">
      <c r="A228" s="7">
        <v>205</v>
      </c>
      <c r="B228" s="18" t="s">
        <v>214</v>
      </c>
      <c r="C228" s="41">
        <v>8.7988887000000005E-5</v>
      </c>
      <c r="D228" s="8" t="s">
        <v>320</v>
      </c>
      <c r="E228" s="8">
        <v>301.24</v>
      </c>
      <c r="F228" s="8">
        <v>0</v>
      </c>
      <c r="G228" s="8">
        <v>0</v>
      </c>
      <c r="H228" s="8">
        <v>301.24</v>
      </c>
      <c r="I228" s="8" t="s">
        <v>320</v>
      </c>
      <c r="J228" s="20" t="s">
        <v>321</v>
      </c>
      <c r="K228" s="20" t="s">
        <v>321</v>
      </c>
      <c r="L228" s="8" t="s">
        <v>321</v>
      </c>
    </row>
    <row r="229" spans="1:12">
      <c r="A229" s="7">
        <v>206</v>
      </c>
      <c r="B229" s="18" t="s">
        <v>215</v>
      </c>
      <c r="C229" s="41">
        <v>3.6990834599999998E-4</v>
      </c>
      <c r="D229" s="8" t="s">
        <v>320</v>
      </c>
      <c r="E229" s="8">
        <v>1266.4100000000001</v>
      </c>
      <c r="F229" s="8">
        <v>0</v>
      </c>
      <c r="G229" s="8">
        <v>0</v>
      </c>
      <c r="H229" s="8">
        <v>1266.4100000000001</v>
      </c>
      <c r="I229" s="8" t="s">
        <v>320</v>
      </c>
      <c r="J229" s="20" t="s">
        <v>321</v>
      </c>
      <c r="K229" s="20" t="s">
        <v>321</v>
      </c>
      <c r="L229" s="8" t="s">
        <v>321</v>
      </c>
    </row>
    <row r="230" spans="1:12">
      <c r="A230" s="7">
        <v>207</v>
      </c>
      <c r="B230" s="18" t="s">
        <v>216</v>
      </c>
      <c r="C230" s="41">
        <v>3.368814739E-3</v>
      </c>
      <c r="D230" s="8" t="s">
        <v>320</v>
      </c>
      <c r="E230" s="8">
        <v>11533.39</v>
      </c>
      <c r="F230" s="8">
        <v>0</v>
      </c>
      <c r="G230" s="8">
        <v>0</v>
      </c>
      <c r="H230" s="8">
        <v>11533.39</v>
      </c>
      <c r="I230" s="8" t="s">
        <v>322</v>
      </c>
      <c r="J230" s="20" t="s">
        <v>323</v>
      </c>
      <c r="K230" s="20" t="s">
        <v>385</v>
      </c>
      <c r="L230" s="8" t="s">
        <v>325</v>
      </c>
    </row>
    <row r="231" spans="1:12">
      <c r="A231" s="7">
        <v>208</v>
      </c>
      <c r="B231" s="18" t="s">
        <v>217</v>
      </c>
      <c r="C231" s="41">
        <v>8.6247881000000006E-5</v>
      </c>
      <c r="D231" s="8" t="s">
        <v>320</v>
      </c>
      <c r="E231" s="8">
        <v>295.27999999999997</v>
      </c>
      <c r="F231" s="8">
        <v>0</v>
      </c>
      <c r="G231" s="8">
        <v>0</v>
      </c>
      <c r="H231" s="8">
        <v>295.27999999999997</v>
      </c>
      <c r="I231" s="8" t="s">
        <v>320</v>
      </c>
      <c r="J231" s="20" t="s">
        <v>321</v>
      </c>
      <c r="K231" s="20" t="s">
        <v>321</v>
      </c>
      <c r="L231" s="8" t="s">
        <v>321</v>
      </c>
    </row>
    <row r="232" spans="1:12">
      <c r="A232" s="7">
        <v>209</v>
      </c>
      <c r="B232" s="18" t="s">
        <v>218</v>
      </c>
      <c r="C232" s="41">
        <v>1.55709802E-3</v>
      </c>
      <c r="D232" s="8" t="s">
        <v>320</v>
      </c>
      <c r="E232" s="8">
        <v>5330.84</v>
      </c>
      <c r="F232" s="8">
        <v>0</v>
      </c>
      <c r="G232" s="8">
        <v>0</v>
      </c>
      <c r="H232" s="8">
        <v>5330.84</v>
      </c>
      <c r="I232" s="8" t="s">
        <v>320</v>
      </c>
      <c r="J232" s="20" t="s">
        <v>321</v>
      </c>
      <c r="K232" s="20" t="s">
        <v>321</v>
      </c>
      <c r="L232" s="8" t="s">
        <v>321</v>
      </c>
    </row>
    <row r="233" spans="1:12">
      <c r="A233" s="7">
        <v>210</v>
      </c>
      <c r="B233" s="18" t="s">
        <v>219</v>
      </c>
      <c r="C233" s="41">
        <v>5.8689546600000002E-4</v>
      </c>
      <c r="D233" s="8" t="s">
        <v>320</v>
      </c>
      <c r="E233" s="8">
        <v>2009.28</v>
      </c>
      <c r="F233" s="8">
        <v>0</v>
      </c>
      <c r="G233" s="8">
        <v>0</v>
      </c>
      <c r="H233" s="8">
        <v>2009.28</v>
      </c>
      <c r="I233" s="8" t="s">
        <v>320</v>
      </c>
      <c r="J233" s="20" t="s">
        <v>321</v>
      </c>
      <c r="K233" s="20" t="s">
        <v>321</v>
      </c>
      <c r="L233" s="8" t="s">
        <v>321</v>
      </c>
    </row>
    <row r="234" spans="1:12">
      <c r="A234" s="7">
        <v>211</v>
      </c>
      <c r="B234" s="18" t="s">
        <v>220</v>
      </c>
      <c r="C234" s="41">
        <v>1.629846795E-3</v>
      </c>
      <c r="D234" s="8" t="s">
        <v>320</v>
      </c>
      <c r="E234" s="8">
        <v>5579.9</v>
      </c>
      <c r="F234" s="8">
        <v>0</v>
      </c>
      <c r="G234" s="8">
        <v>0</v>
      </c>
      <c r="H234" s="8">
        <v>5579.9</v>
      </c>
      <c r="I234" s="8" t="s">
        <v>322</v>
      </c>
      <c r="J234" s="20" t="s">
        <v>323</v>
      </c>
      <c r="K234" s="20" t="s">
        <v>386</v>
      </c>
      <c r="L234" s="8" t="s">
        <v>325</v>
      </c>
    </row>
    <row r="235" spans="1:12">
      <c r="A235" s="7">
        <v>212</v>
      </c>
      <c r="B235" s="18" t="s">
        <v>221</v>
      </c>
      <c r="C235" s="41">
        <v>1.266652554E-3</v>
      </c>
      <c r="D235" s="8" t="s">
        <v>320</v>
      </c>
      <c r="E235" s="8">
        <v>4336.4799999999996</v>
      </c>
      <c r="F235" s="8">
        <v>0</v>
      </c>
      <c r="G235" s="8">
        <v>0</v>
      </c>
      <c r="H235" s="8">
        <v>4336.4799999999996</v>
      </c>
      <c r="I235" s="8" t="s">
        <v>320</v>
      </c>
      <c r="J235" s="20" t="s">
        <v>321</v>
      </c>
      <c r="K235" s="20" t="s">
        <v>321</v>
      </c>
      <c r="L235" s="8" t="s">
        <v>321</v>
      </c>
    </row>
    <row r="236" spans="1:12">
      <c r="A236" s="7">
        <v>213</v>
      </c>
      <c r="B236" s="18" t="s">
        <v>222</v>
      </c>
      <c r="C236" s="41">
        <v>2.8839077400000002E-4</v>
      </c>
      <c r="D236" s="8" t="s">
        <v>320</v>
      </c>
      <c r="E236" s="8">
        <v>987.33</v>
      </c>
      <c r="F236" s="8">
        <v>0</v>
      </c>
      <c r="G236" s="8">
        <v>0</v>
      </c>
      <c r="H236" s="8">
        <v>987.33</v>
      </c>
      <c r="I236" s="8" t="s">
        <v>320</v>
      </c>
      <c r="J236" s="20" t="s">
        <v>321</v>
      </c>
      <c r="K236" s="20" t="s">
        <v>321</v>
      </c>
      <c r="L236" s="8" t="s">
        <v>321</v>
      </c>
    </row>
    <row r="237" spans="1:12">
      <c r="A237" s="7">
        <v>214</v>
      </c>
      <c r="B237" s="18" t="s">
        <v>223</v>
      </c>
      <c r="C237" s="41">
        <v>2.3853655900000001E-4</v>
      </c>
      <c r="D237" s="8" t="s">
        <v>320</v>
      </c>
      <c r="E237" s="8">
        <v>816.65</v>
      </c>
      <c r="F237" s="8">
        <v>0</v>
      </c>
      <c r="G237" s="8">
        <v>0</v>
      </c>
      <c r="H237" s="8">
        <v>816.65</v>
      </c>
      <c r="I237" s="8" t="s">
        <v>320</v>
      </c>
      <c r="J237" s="20" t="s">
        <v>321</v>
      </c>
      <c r="K237" s="20" t="s">
        <v>321</v>
      </c>
      <c r="L237" s="8" t="s">
        <v>321</v>
      </c>
    </row>
    <row r="238" spans="1:12">
      <c r="A238" s="7">
        <v>215</v>
      </c>
      <c r="B238" s="18" t="s">
        <v>224</v>
      </c>
      <c r="C238" s="41">
        <v>4.0386057200000002E-4</v>
      </c>
      <c r="D238" s="8" t="s">
        <v>320</v>
      </c>
      <c r="E238" s="8">
        <v>1382.65</v>
      </c>
      <c r="F238" s="8">
        <v>0</v>
      </c>
      <c r="G238" s="8">
        <v>0</v>
      </c>
      <c r="H238" s="8">
        <v>1382.65</v>
      </c>
      <c r="I238" s="8" t="s">
        <v>320</v>
      </c>
      <c r="J238" s="20" t="s">
        <v>321</v>
      </c>
      <c r="K238" s="20" t="s">
        <v>321</v>
      </c>
      <c r="L238" s="8" t="s">
        <v>321</v>
      </c>
    </row>
    <row r="239" spans="1:12">
      <c r="A239" s="7">
        <v>216</v>
      </c>
      <c r="B239" s="18" t="s">
        <v>225</v>
      </c>
      <c r="C239" s="41">
        <v>1.0430545819999999E-3</v>
      </c>
      <c r="D239" s="8" t="s">
        <v>320</v>
      </c>
      <c r="E239" s="8">
        <v>3570.98</v>
      </c>
      <c r="F239" s="8">
        <v>0</v>
      </c>
      <c r="G239" s="8">
        <v>0</v>
      </c>
      <c r="H239" s="8">
        <v>3570.98</v>
      </c>
      <c r="I239" s="8" t="s">
        <v>322</v>
      </c>
      <c r="J239" s="20" t="s">
        <v>323</v>
      </c>
      <c r="K239" s="20" t="s">
        <v>335</v>
      </c>
      <c r="L239" s="8" t="s">
        <v>325</v>
      </c>
    </row>
    <row r="240" spans="1:12">
      <c r="A240" s="7">
        <v>217</v>
      </c>
      <c r="B240" s="18" t="s">
        <v>226</v>
      </c>
      <c r="C240" s="41">
        <v>4.3018366799999997E-3</v>
      </c>
      <c r="D240" s="8" t="s">
        <v>320</v>
      </c>
      <c r="E240" s="8">
        <v>14727.66</v>
      </c>
      <c r="F240" s="8">
        <v>0</v>
      </c>
      <c r="G240" s="8">
        <v>0</v>
      </c>
      <c r="H240" s="8">
        <v>14727.66</v>
      </c>
      <c r="I240" s="8" t="s">
        <v>322</v>
      </c>
      <c r="J240" s="20" t="s">
        <v>323</v>
      </c>
      <c r="K240" s="20" t="s">
        <v>387</v>
      </c>
      <c r="L240" s="8" t="s">
        <v>325</v>
      </c>
    </row>
    <row r="241" spans="1:12">
      <c r="A241" s="7">
        <v>218</v>
      </c>
      <c r="B241" s="18" t="s">
        <v>227</v>
      </c>
      <c r="C241" s="41">
        <v>2.5535928020000002E-3</v>
      </c>
      <c r="D241" s="8" t="s">
        <v>320</v>
      </c>
      <c r="E241" s="8">
        <v>8742.42</v>
      </c>
      <c r="F241" s="8">
        <v>0</v>
      </c>
      <c r="G241" s="8">
        <v>0</v>
      </c>
      <c r="H241" s="8">
        <v>8742.42</v>
      </c>
      <c r="I241" s="8" t="s">
        <v>320</v>
      </c>
      <c r="J241" s="20" t="s">
        <v>321</v>
      </c>
      <c r="K241" s="20" t="s">
        <v>321</v>
      </c>
      <c r="L241" s="8" t="s">
        <v>321</v>
      </c>
    </row>
    <row r="242" spans="1:12">
      <c r="A242" s="7">
        <v>219</v>
      </c>
      <c r="B242" s="18" t="s">
        <v>228</v>
      </c>
      <c r="C242" s="41">
        <v>1.55126354E-3</v>
      </c>
      <c r="D242" s="8" t="s">
        <v>320</v>
      </c>
      <c r="E242" s="8">
        <v>5310.87</v>
      </c>
      <c r="F242" s="8">
        <v>0</v>
      </c>
      <c r="G242" s="8">
        <v>0</v>
      </c>
      <c r="H242" s="8">
        <v>5310.87</v>
      </c>
      <c r="I242" s="8" t="s">
        <v>320</v>
      </c>
      <c r="J242" s="20" t="s">
        <v>321</v>
      </c>
      <c r="K242" s="20" t="s">
        <v>321</v>
      </c>
      <c r="L242" s="8" t="s">
        <v>321</v>
      </c>
    </row>
    <row r="243" spans="1:12">
      <c r="A243" s="7">
        <v>220</v>
      </c>
      <c r="B243" s="18" t="s">
        <v>229</v>
      </c>
      <c r="C243" s="41">
        <v>4.1352700200000001E-4</v>
      </c>
      <c r="D243" s="8" t="s">
        <v>320</v>
      </c>
      <c r="E243" s="8">
        <v>1415.74</v>
      </c>
      <c r="F243" s="8">
        <v>0</v>
      </c>
      <c r="G243" s="8">
        <v>0</v>
      </c>
      <c r="H243" s="8">
        <v>1415.74</v>
      </c>
      <c r="I243" s="8" t="s">
        <v>320</v>
      </c>
      <c r="J243" s="20" t="s">
        <v>321</v>
      </c>
      <c r="K243" s="20" t="s">
        <v>321</v>
      </c>
      <c r="L243" s="8" t="s">
        <v>321</v>
      </c>
    </row>
    <row r="244" spans="1:12">
      <c r="A244" s="7">
        <v>221</v>
      </c>
      <c r="B244" s="18" t="s">
        <v>230</v>
      </c>
      <c r="C244" s="41">
        <v>2.5740509009999999E-3</v>
      </c>
      <c r="D244" s="8" t="s">
        <v>320</v>
      </c>
      <c r="E244" s="8">
        <v>8812.4599999999991</v>
      </c>
      <c r="F244" s="8">
        <v>0</v>
      </c>
      <c r="G244" s="8">
        <v>0</v>
      </c>
      <c r="H244" s="8">
        <v>8812.4599999999991</v>
      </c>
      <c r="I244" s="8" t="s">
        <v>320</v>
      </c>
      <c r="J244" s="20" t="s">
        <v>321</v>
      </c>
      <c r="K244" s="20" t="s">
        <v>321</v>
      </c>
      <c r="L244" s="8" t="s">
        <v>321</v>
      </c>
    </row>
    <row r="245" spans="1:12">
      <c r="A245" s="7">
        <v>222</v>
      </c>
      <c r="B245" s="18" t="s">
        <v>231</v>
      </c>
      <c r="C245" s="41">
        <v>1.8052764386000002E-2</v>
      </c>
      <c r="D245" s="8" t="s">
        <v>320</v>
      </c>
      <c r="E245" s="8">
        <v>61805.01</v>
      </c>
      <c r="F245" s="8">
        <v>0</v>
      </c>
      <c r="G245" s="8">
        <v>0</v>
      </c>
      <c r="H245" s="8">
        <v>61805.01</v>
      </c>
      <c r="I245" s="8" t="s">
        <v>322</v>
      </c>
      <c r="J245" s="20" t="s">
        <v>323</v>
      </c>
      <c r="K245" s="20" t="s">
        <v>388</v>
      </c>
      <c r="L245" s="8" t="s">
        <v>325</v>
      </c>
    </row>
    <row r="246" spans="1:12">
      <c r="A246" s="7">
        <v>223</v>
      </c>
      <c r="B246" s="18" t="s">
        <v>232</v>
      </c>
      <c r="C246" s="41">
        <v>3.8845852229999998E-3</v>
      </c>
      <c r="D246" s="8" t="s">
        <v>320</v>
      </c>
      <c r="E246" s="8">
        <v>13299.17</v>
      </c>
      <c r="F246" s="8">
        <v>0</v>
      </c>
      <c r="G246" s="8">
        <v>0</v>
      </c>
      <c r="H246" s="8">
        <v>13299.17</v>
      </c>
      <c r="I246" s="8" t="s">
        <v>322</v>
      </c>
      <c r="J246" s="20" t="s">
        <v>323</v>
      </c>
      <c r="K246" s="20" t="s">
        <v>389</v>
      </c>
      <c r="L246" s="8" t="s">
        <v>325</v>
      </c>
    </row>
    <row r="247" spans="1:12">
      <c r="A247" s="7">
        <v>224</v>
      </c>
      <c r="B247" s="18" t="s">
        <v>233</v>
      </c>
      <c r="C247" s="41">
        <v>1.10286173E-3</v>
      </c>
      <c r="D247" s="8" t="s">
        <v>320</v>
      </c>
      <c r="E247" s="8">
        <v>3775.73</v>
      </c>
      <c r="F247" s="8">
        <v>0</v>
      </c>
      <c r="G247" s="8">
        <v>0</v>
      </c>
      <c r="H247" s="8">
        <v>3775.73</v>
      </c>
      <c r="I247" s="8" t="s">
        <v>322</v>
      </c>
      <c r="J247" s="20" t="s">
        <v>323</v>
      </c>
      <c r="K247" s="20" t="s">
        <v>390</v>
      </c>
      <c r="L247" s="8" t="s">
        <v>325</v>
      </c>
    </row>
    <row r="248" spans="1:12">
      <c r="A248" s="7">
        <v>225</v>
      </c>
      <c r="B248" s="18" t="s">
        <v>234</v>
      </c>
      <c r="C248" s="41">
        <v>4.7180115800000001E-4</v>
      </c>
      <c r="D248" s="8" t="s">
        <v>320</v>
      </c>
      <c r="E248" s="8">
        <v>1615.25</v>
      </c>
      <c r="F248" s="8">
        <v>0</v>
      </c>
      <c r="G248" s="8">
        <v>0</v>
      </c>
      <c r="H248" s="8">
        <v>1615.25</v>
      </c>
      <c r="I248" s="8" t="s">
        <v>320</v>
      </c>
      <c r="J248" s="20" t="s">
        <v>321</v>
      </c>
      <c r="K248" s="20" t="s">
        <v>321</v>
      </c>
      <c r="L248" s="8" t="s">
        <v>321</v>
      </c>
    </row>
    <row r="249" spans="1:12">
      <c r="A249" s="7">
        <v>226</v>
      </c>
      <c r="B249" s="18" t="s">
        <v>235</v>
      </c>
      <c r="C249" s="41">
        <v>3.0790141000000001E-5</v>
      </c>
      <c r="D249" s="8" t="s">
        <v>322</v>
      </c>
      <c r="E249" s="8">
        <v>105.41238629714232</v>
      </c>
      <c r="F249" s="8">
        <v>-105.41238629714232</v>
      </c>
      <c r="G249" s="8">
        <v>0</v>
      </c>
      <c r="H249" s="8">
        <v>0</v>
      </c>
      <c r="I249" s="8" t="s">
        <v>320</v>
      </c>
      <c r="J249" s="20" t="s">
        <v>321</v>
      </c>
      <c r="K249" s="20" t="s">
        <v>321</v>
      </c>
      <c r="L249" s="8" t="s">
        <v>321</v>
      </c>
    </row>
    <row r="250" spans="1:12">
      <c r="A250" s="7">
        <v>227</v>
      </c>
      <c r="B250" s="18" t="s">
        <v>236</v>
      </c>
      <c r="C250" s="41">
        <v>3.0268607450000002E-3</v>
      </c>
      <c r="D250" s="8" t="s">
        <v>320</v>
      </c>
      <c r="E250" s="8">
        <v>10362.69</v>
      </c>
      <c r="F250" s="8">
        <v>0</v>
      </c>
      <c r="G250" s="8">
        <v>0</v>
      </c>
      <c r="H250" s="8">
        <v>10362.69</v>
      </c>
      <c r="I250" s="8" t="s">
        <v>320</v>
      </c>
      <c r="J250" s="20" t="s">
        <v>321</v>
      </c>
      <c r="K250" s="20" t="s">
        <v>321</v>
      </c>
      <c r="L250" s="8" t="s">
        <v>321</v>
      </c>
    </row>
    <row r="251" spans="1:12">
      <c r="A251" s="7">
        <v>228</v>
      </c>
      <c r="B251" s="18" t="s">
        <v>237</v>
      </c>
      <c r="C251" s="41">
        <v>8.1260410299999995E-3</v>
      </c>
      <c r="D251" s="8" t="s">
        <v>320</v>
      </c>
      <c r="E251" s="8">
        <v>27820.12</v>
      </c>
      <c r="F251" s="8">
        <v>0</v>
      </c>
      <c r="G251" s="8">
        <v>0</v>
      </c>
      <c r="H251" s="8">
        <v>27820.12</v>
      </c>
      <c r="I251" s="8" t="s">
        <v>322</v>
      </c>
      <c r="J251" s="20" t="s">
        <v>323</v>
      </c>
      <c r="K251" s="20" t="s">
        <v>391</v>
      </c>
      <c r="L251" s="8" t="s">
        <v>325</v>
      </c>
    </row>
    <row r="252" spans="1:12">
      <c r="A252" s="7">
        <v>229</v>
      </c>
      <c r="B252" s="18" t="s">
        <v>238</v>
      </c>
      <c r="C252" s="41">
        <v>1.547384E-4</v>
      </c>
      <c r="D252" s="8" t="s">
        <v>320</v>
      </c>
      <c r="E252" s="8">
        <v>529.76</v>
      </c>
      <c r="F252" s="8">
        <v>0</v>
      </c>
      <c r="G252" s="8">
        <v>0</v>
      </c>
      <c r="H252" s="8">
        <v>529.76</v>
      </c>
      <c r="I252" s="8" t="s">
        <v>320</v>
      </c>
      <c r="J252" s="20" t="s">
        <v>321</v>
      </c>
      <c r="K252" s="20" t="s">
        <v>321</v>
      </c>
      <c r="L252" s="8" t="s">
        <v>321</v>
      </c>
    </row>
    <row r="253" spans="1:12">
      <c r="A253" s="7">
        <v>230</v>
      </c>
      <c r="B253" s="18" t="s">
        <v>239</v>
      </c>
      <c r="C253" s="41">
        <v>2.3508376420000002E-3</v>
      </c>
      <c r="D253" s="8" t="s">
        <v>320</v>
      </c>
      <c r="E253" s="8">
        <v>8048.27</v>
      </c>
      <c r="F253" s="8">
        <v>0</v>
      </c>
      <c r="G253" s="8">
        <v>0</v>
      </c>
      <c r="H253" s="8">
        <v>8048.27</v>
      </c>
      <c r="I253" s="8" t="s">
        <v>320</v>
      </c>
      <c r="J253" s="20" t="s">
        <v>321</v>
      </c>
      <c r="K253" s="20" t="s">
        <v>321</v>
      </c>
      <c r="L253" s="8" t="s">
        <v>321</v>
      </c>
    </row>
    <row r="254" spans="1:12">
      <c r="A254" s="7">
        <v>231</v>
      </c>
      <c r="B254" s="18" t="s">
        <v>240</v>
      </c>
      <c r="C254" s="41">
        <v>6.6506399999999995E-7</v>
      </c>
      <c r="D254" s="8" t="s">
        <v>322</v>
      </c>
      <c r="E254" s="8">
        <v>2.2768971171753534</v>
      </c>
      <c r="F254" s="8">
        <v>-2.2768971171753534</v>
      </c>
      <c r="G254" s="8">
        <v>0</v>
      </c>
      <c r="H254" s="8">
        <v>0</v>
      </c>
      <c r="I254" s="8" t="s">
        <v>320</v>
      </c>
      <c r="J254" s="20" t="s">
        <v>321</v>
      </c>
      <c r="K254" s="20" t="s">
        <v>321</v>
      </c>
      <c r="L254" s="8" t="s">
        <v>321</v>
      </c>
    </row>
    <row r="255" spans="1:12">
      <c r="A255" s="7">
        <v>232</v>
      </c>
      <c r="B255" s="18" t="s">
        <v>241</v>
      </c>
      <c r="C255" s="41">
        <v>5.3087303600000003E-4</v>
      </c>
      <c r="D255" s="8" t="s">
        <v>320</v>
      </c>
      <c r="E255" s="8">
        <v>1817.48</v>
      </c>
      <c r="F255" s="8">
        <v>0</v>
      </c>
      <c r="G255" s="8">
        <v>0</v>
      </c>
      <c r="H255" s="8">
        <v>1817.48</v>
      </c>
      <c r="I255" s="8" t="s">
        <v>320</v>
      </c>
      <c r="J255" s="20" t="s">
        <v>321</v>
      </c>
      <c r="K255" s="20" t="s">
        <v>321</v>
      </c>
      <c r="L255" s="8" t="s">
        <v>321</v>
      </c>
    </row>
    <row r="256" spans="1:12">
      <c r="A256" s="7">
        <v>233</v>
      </c>
      <c r="B256" s="18" t="s">
        <v>242</v>
      </c>
      <c r="C256" s="41">
        <v>6.2120900000000004E-5</v>
      </c>
      <c r="D256" s="8" t="s">
        <v>322</v>
      </c>
      <c r="E256" s="8">
        <v>212.67561937849354</v>
      </c>
      <c r="F256" s="8">
        <v>-212.67561937849354</v>
      </c>
      <c r="G256" s="8">
        <v>0</v>
      </c>
      <c r="H256" s="8">
        <v>0</v>
      </c>
      <c r="I256" s="8" t="s">
        <v>320</v>
      </c>
      <c r="J256" s="20" t="s">
        <v>321</v>
      </c>
      <c r="K256" s="20" t="s">
        <v>321</v>
      </c>
      <c r="L256" s="8" t="s">
        <v>321</v>
      </c>
    </row>
    <row r="257" spans="1:12">
      <c r="A257" s="7">
        <v>234</v>
      </c>
      <c r="B257" s="18" t="s">
        <v>243</v>
      </c>
      <c r="C257" s="41">
        <v>2.6713434E-5</v>
      </c>
      <c r="D257" s="8" t="s">
        <v>322</v>
      </c>
      <c r="E257" s="8">
        <v>91.455470247155276</v>
      </c>
      <c r="F257" s="8">
        <v>-91.455470247155276</v>
      </c>
      <c r="G257" s="8">
        <v>0</v>
      </c>
      <c r="H257" s="8">
        <v>0</v>
      </c>
      <c r="I257" s="8" t="s">
        <v>320</v>
      </c>
      <c r="J257" s="20" t="s">
        <v>321</v>
      </c>
      <c r="K257" s="20" t="s">
        <v>321</v>
      </c>
      <c r="L257" s="8" t="s">
        <v>321</v>
      </c>
    </row>
    <row r="258" spans="1:12">
      <c r="A258" s="7">
        <v>235</v>
      </c>
      <c r="B258" s="18" t="s">
        <v>244</v>
      </c>
      <c r="C258" s="41">
        <v>2.235527101E-2</v>
      </c>
      <c r="D258" s="8" t="s">
        <v>320</v>
      </c>
      <c r="E258" s="8">
        <v>76534.97</v>
      </c>
      <c r="F258" s="8">
        <v>0</v>
      </c>
      <c r="G258" s="8">
        <v>0</v>
      </c>
      <c r="H258" s="8">
        <v>76534.97</v>
      </c>
      <c r="I258" s="8" t="s">
        <v>322</v>
      </c>
      <c r="J258" s="20" t="s">
        <v>323</v>
      </c>
      <c r="K258" s="20" t="s">
        <v>392</v>
      </c>
      <c r="L258" s="8" t="s">
        <v>325</v>
      </c>
    </row>
    <row r="259" spans="1:12">
      <c r="A259" s="7">
        <v>236</v>
      </c>
      <c r="B259" s="18" t="s">
        <v>245</v>
      </c>
      <c r="C259" s="41">
        <v>2.548942158E-3</v>
      </c>
      <c r="D259" s="8" t="s">
        <v>320</v>
      </c>
      <c r="E259" s="8">
        <v>8726.5</v>
      </c>
      <c r="F259" s="8">
        <v>0</v>
      </c>
      <c r="G259" s="8">
        <v>0</v>
      </c>
      <c r="H259" s="8">
        <v>8726.5</v>
      </c>
      <c r="I259" s="8" t="s">
        <v>320</v>
      </c>
      <c r="J259" s="20" t="s">
        <v>321</v>
      </c>
      <c r="K259" s="20" t="s">
        <v>321</v>
      </c>
      <c r="L259" s="8" t="s">
        <v>321</v>
      </c>
    </row>
    <row r="260" spans="1:12">
      <c r="A260" s="7">
        <v>237</v>
      </c>
      <c r="B260" s="18" t="s">
        <v>246</v>
      </c>
      <c r="C260" s="41">
        <v>2.031104044E-3</v>
      </c>
      <c r="D260" s="8" t="s">
        <v>320</v>
      </c>
      <c r="E260" s="8">
        <v>6953.64</v>
      </c>
      <c r="F260" s="8">
        <v>0</v>
      </c>
      <c r="G260" s="8">
        <v>0</v>
      </c>
      <c r="H260" s="8">
        <v>6953.64</v>
      </c>
      <c r="I260" s="8" t="s">
        <v>320</v>
      </c>
      <c r="J260" s="20" t="s">
        <v>321</v>
      </c>
      <c r="K260" s="20" t="s">
        <v>321</v>
      </c>
      <c r="L260" s="8" t="s">
        <v>321</v>
      </c>
    </row>
    <row r="261" spans="1:12">
      <c r="A261" s="7">
        <v>238</v>
      </c>
      <c r="B261" s="18" t="s">
        <v>247</v>
      </c>
      <c r="C261" s="41">
        <v>1.0536459781999999E-2</v>
      </c>
      <c r="D261" s="8" t="s">
        <v>320</v>
      </c>
      <c r="E261" s="8">
        <v>36072.370000000003</v>
      </c>
      <c r="F261" s="8">
        <v>0</v>
      </c>
      <c r="G261" s="8">
        <v>0</v>
      </c>
      <c r="H261" s="8">
        <v>36072.370000000003</v>
      </c>
      <c r="I261" s="8" t="s">
        <v>322</v>
      </c>
      <c r="J261" s="20" t="s">
        <v>323</v>
      </c>
      <c r="K261" s="20" t="s">
        <v>428</v>
      </c>
      <c r="L261" s="8" t="s">
        <v>325</v>
      </c>
    </row>
    <row r="262" spans="1:12">
      <c r="A262" s="7">
        <v>239</v>
      </c>
      <c r="B262" s="18" t="s">
        <v>248</v>
      </c>
      <c r="C262" s="41">
        <v>3.5811995800000003E-4</v>
      </c>
      <c r="D262" s="8" t="s">
        <v>320</v>
      </c>
      <c r="E262" s="8">
        <v>1226.05</v>
      </c>
      <c r="F262" s="8">
        <v>0</v>
      </c>
      <c r="G262" s="8">
        <v>0</v>
      </c>
      <c r="H262" s="8">
        <v>1226.05</v>
      </c>
      <c r="I262" s="8" t="s">
        <v>320</v>
      </c>
      <c r="J262" s="20" t="s">
        <v>321</v>
      </c>
      <c r="K262" s="20" t="s">
        <v>321</v>
      </c>
      <c r="L262" s="8" t="s">
        <v>321</v>
      </c>
    </row>
    <row r="263" spans="1:12">
      <c r="A263" s="7">
        <v>240</v>
      </c>
      <c r="B263" s="18" t="s">
        <v>249</v>
      </c>
      <c r="C263" s="41">
        <v>8.7972621999999999E-5</v>
      </c>
      <c r="D263" s="8" t="s">
        <v>320</v>
      </c>
      <c r="E263" s="8">
        <v>301.18</v>
      </c>
      <c r="F263" s="8">
        <v>0</v>
      </c>
      <c r="G263" s="8">
        <v>0</v>
      </c>
      <c r="H263" s="8">
        <v>301.18</v>
      </c>
      <c r="I263" s="8" t="s">
        <v>320</v>
      </c>
      <c r="J263" s="20" t="s">
        <v>321</v>
      </c>
      <c r="K263" s="20" t="s">
        <v>321</v>
      </c>
      <c r="L263" s="8" t="s">
        <v>321</v>
      </c>
    </row>
    <row r="264" spans="1:12">
      <c r="A264" s="7">
        <v>241</v>
      </c>
      <c r="B264" s="18" t="s">
        <v>250</v>
      </c>
      <c r="C264" s="41">
        <v>7.2444420000000002E-5</v>
      </c>
      <c r="D264" s="8" t="s">
        <v>322</v>
      </c>
      <c r="E264" s="8">
        <v>248.01897419412347</v>
      </c>
      <c r="F264" s="8">
        <v>-248.01897419412347</v>
      </c>
      <c r="G264" s="8">
        <v>0</v>
      </c>
      <c r="H264" s="8">
        <v>0</v>
      </c>
      <c r="I264" s="8" t="s">
        <v>320</v>
      </c>
      <c r="J264" s="20" t="s">
        <v>321</v>
      </c>
      <c r="K264" s="20" t="s">
        <v>321</v>
      </c>
      <c r="L264" s="8" t="s">
        <v>321</v>
      </c>
    </row>
    <row r="265" spans="1:12">
      <c r="A265" s="7">
        <v>242</v>
      </c>
      <c r="B265" s="18" t="s">
        <v>251</v>
      </c>
      <c r="C265" s="41">
        <v>2.2496241950000001E-3</v>
      </c>
      <c r="D265" s="8" t="s">
        <v>320</v>
      </c>
      <c r="E265" s="8">
        <v>7701.76</v>
      </c>
      <c r="F265" s="8">
        <v>0</v>
      </c>
      <c r="G265" s="8">
        <v>0</v>
      </c>
      <c r="H265" s="8">
        <v>7701.76</v>
      </c>
      <c r="I265" s="8" t="s">
        <v>320</v>
      </c>
      <c r="J265" s="20" t="s">
        <v>321</v>
      </c>
      <c r="K265" s="20" t="s">
        <v>321</v>
      </c>
      <c r="L265" s="8" t="s">
        <v>321</v>
      </c>
    </row>
    <row r="266" spans="1:12">
      <c r="A266" s="7">
        <v>243</v>
      </c>
      <c r="B266" s="18" t="s">
        <v>252</v>
      </c>
      <c r="C266" s="41">
        <v>3.1110081E-5</v>
      </c>
      <c r="D266" s="8" t="s">
        <v>322</v>
      </c>
      <c r="E266" s="8">
        <v>106.50772518733797</v>
      </c>
      <c r="F266" s="8">
        <v>-106.50772518733797</v>
      </c>
      <c r="G266" s="8">
        <v>0</v>
      </c>
      <c r="H266" s="8">
        <v>0</v>
      </c>
      <c r="I266" s="8" t="s">
        <v>320</v>
      </c>
      <c r="J266" s="20" t="s">
        <v>321</v>
      </c>
      <c r="K266" s="20" t="s">
        <v>321</v>
      </c>
      <c r="L266" s="8" t="s">
        <v>321</v>
      </c>
    </row>
    <row r="267" spans="1:12">
      <c r="A267" s="7">
        <v>244</v>
      </c>
      <c r="B267" s="18" t="s">
        <v>253</v>
      </c>
      <c r="C267" s="41">
        <v>7.5956312999999999E-5</v>
      </c>
      <c r="D267" s="8" t="s">
        <v>322</v>
      </c>
      <c r="E267" s="8">
        <v>260.04220661615847</v>
      </c>
      <c r="F267" s="8">
        <v>-260.04220661615847</v>
      </c>
      <c r="G267" s="8">
        <v>0</v>
      </c>
      <c r="H267" s="8">
        <v>0</v>
      </c>
      <c r="I267" s="8" t="s">
        <v>320</v>
      </c>
      <c r="J267" s="20" t="s">
        <v>321</v>
      </c>
      <c r="K267" s="20" t="s">
        <v>321</v>
      </c>
      <c r="L267" s="8" t="s">
        <v>321</v>
      </c>
    </row>
    <row r="268" spans="1:12">
      <c r="A268" s="7">
        <v>245</v>
      </c>
      <c r="B268" s="18" t="s">
        <v>254</v>
      </c>
      <c r="C268" s="41">
        <v>6.9474875099999995E-4</v>
      </c>
      <c r="D268" s="8" t="s">
        <v>320</v>
      </c>
      <c r="E268" s="8">
        <v>2378.5300000000002</v>
      </c>
      <c r="F268" s="8">
        <v>0</v>
      </c>
      <c r="G268" s="8">
        <v>0</v>
      </c>
      <c r="H268" s="8">
        <v>2378.5300000000002</v>
      </c>
      <c r="I268" s="8" t="s">
        <v>322</v>
      </c>
      <c r="J268" s="20" t="s">
        <v>323</v>
      </c>
      <c r="K268" s="20" t="s">
        <v>393</v>
      </c>
      <c r="L268" s="8" t="s">
        <v>325</v>
      </c>
    </row>
    <row r="269" spans="1:12">
      <c r="A269" s="7">
        <v>246</v>
      </c>
      <c r="B269" s="18" t="s">
        <v>255</v>
      </c>
      <c r="C269" s="41">
        <v>2.8792492200000001E-4</v>
      </c>
      <c r="D269" s="8" t="s">
        <v>320</v>
      </c>
      <c r="E269" s="8">
        <v>985.73</v>
      </c>
      <c r="F269" s="8">
        <v>0</v>
      </c>
      <c r="G269" s="8">
        <v>0</v>
      </c>
      <c r="H269" s="8">
        <v>985.73</v>
      </c>
      <c r="I269" s="8" t="s">
        <v>320</v>
      </c>
      <c r="J269" s="20" t="s">
        <v>321</v>
      </c>
      <c r="K269" s="20" t="s">
        <v>321</v>
      </c>
      <c r="L269" s="8" t="s">
        <v>321</v>
      </c>
    </row>
    <row r="270" spans="1:12">
      <c r="A270" s="7">
        <v>247</v>
      </c>
      <c r="B270" s="18" t="s">
        <v>256</v>
      </c>
      <c r="C270" s="41">
        <v>1.410325234E-3</v>
      </c>
      <c r="D270" s="8" t="s">
        <v>320</v>
      </c>
      <c r="E270" s="8">
        <v>4828.3599999999997</v>
      </c>
      <c r="F270" s="8">
        <v>0</v>
      </c>
      <c r="G270" s="8">
        <v>0</v>
      </c>
      <c r="H270" s="8">
        <v>4828.3599999999997</v>
      </c>
      <c r="I270" s="8" t="s">
        <v>320</v>
      </c>
      <c r="J270" s="20" t="s">
        <v>321</v>
      </c>
      <c r="K270" s="20" t="s">
        <v>321</v>
      </c>
      <c r="L270" s="8" t="s">
        <v>321</v>
      </c>
    </row>
    <row r="271" spans="1:12">
      <c r="A271" s="7">
        <v>248</v>
      </c>
      <c r="B271" s="18" t="s">
        <v>257</v>
      </c>
      <c r="C271" s="41">
        <v>4.9641098760000004E-3</v>
      </c>
      <c r="D271" s="8" t="s">
        <v>320</v>
      </c>
      <c r="E271" s="8">
        <v>16995.009999999998</v>
      </c>
      <c r="F271" s="8">
        <v>0</v>
      </c>
      <c r="G271" s="8">
        <v>0</v>
      </c>
      <c r="H271" s="8">
        <v>16995.009999999998</v>
      </c>
      <c r="I271" s="8" t="s">
        <v>322</v>
      </c>
      <c r="J271" s="20" t="s">
        <v>323</v>
      </c>
      <c r="K271" s="20" t="s">
        <v>394</v>
      </c>
      <c r="L271" s="8" t="s">
        <v>325</v>
      </c>
    </row>
    <row r="272" spans="1:12">
      <c r="A272" s="7">
        <v>249</v>
      </c>
      <c r="B272" s="18" t="s">
        <v>258</v>
      </c>
      <c r="C272" s="41">
        <v>5.7576761999999997E-5</v>
      </c>
      <c r="D272" s="8" t="s">
        <v>322</v>
      </c>
      <c r="E272" s="8">
        <v>197.1184177975224</v>
      </c>
      <c r="F272" s="8">
        <v>-197.1184177975224</v>
      </c>
      <c r="G272" s="8">
        <v>0</v>
      </c>
      <c r="H272" s="8">
        <v>0</v>
      </c>
      <c r="I272" s="8" t="s">
        <v>320</v>
      </c>
      <c r="J272" s="20" t="s">
        <v>321</v>
      </c>
      <c r="K272" s="20" t="s">
        <v>321</v>
      </c>
      <c r="L272" s="8" t="s">
        <v>321</v>
      </c>
    </row>
    <row r="273" spans="1:12">
      <c r="A273" s="7">
        <v>250</v>
      </c>
      <c r="B273" s="18" t="s">
        <v>259</v>
      </c>
      <c r="C273" s="41">
        <v>3.0609499999999999E-7</v>
      </c>
      <c r="D273" s="8" t="s">
        <v>322</v>
      </c>
      <c r="E273" s="8">
        <v>1.047939481135334</v>
      </c>
      <c r="F273" s="8">
        <v>-1.047939481135334</v>
      </c>
      <c r="G273" s="8">
        <v>0</v>
      </c>
      <c r="H273" s="8">
        <v>0</v>
      </c>
      <c r="I273" s="8" t="s">
        <v>320</v>
      </c>
      <c r="J273" s="20" t="s">
        <v>321</v>
      </c>
      <c r="K273" s="20" t="s">
        <v>321</v>
      </c>
      <c r="L273" s="8" t="s">
        <v>321</v>
      </c>
    </row>
    <row r="274" spans="1:12">
      <c r="A274" s="7">
        <v>251</v>
      </c>
      <c r="B274" s="18" t="s">
        <v>260</v>
      </c>
      <c r="C274" s="41">
        <v>7.6929149099999995E-4</v>
      </c>
      <c r="D274" s="8" t="s">
        <v>320</v>
      </c>
      <c r="E274" s="8">
        <v>2633.73</v>
      </c>
      <c r="F274" s="8">
        <v>0</v>
      </c>
      <c r="G274" s="8">
        <v>0</v>
      </c>
      <c r="H274" s="8">
        <v>2633.73</v>
      </c>
      <c r="I274" s="8" t="s">
        <v>322</v>
      </c>
      <c r="J274" s="20" t="s">
        <v>323</v>
      </c>
      <c r="K274" s="20" t="s">
        <v>335</v>
      </c>
      <c r="L274" s="8" t="s">
        <v>325</v>
      </c>
    </row>
    <row r="275" spans="1:12">
      <c r="A275" s="7">
        <v>252</v>
      </c>
      <c r="B275" s="18" t="s">
        <v>261</v>
      </c>
      <c r="C275" s="41">
        <v>4.5586529889999998E-3</v>
      </c>
      <c r="D275" s="8" t="s">
        <v>320</v>
      </c>
      <c r="E275" s="8">
        <v>15606.89</v>
      </c>
      <c r="F275" s="8">
        <v>0</v>
      </c>
      <c r="G275" s="8">
        <v>0</v>
      </c>
      <c r="H275" s="8">
        <v>15606.89</v>
      </c>
      <c r="I275" s="8" t="s">
        <v>320</v>
      </c>
      <c r="J275" s="20" t="s">
        <v>321</v>
      </c>
      <c r="K275" s="20" t="s">
        <v>321</v>
      </c>
      <c r="L275" s="8" t="s">
        <v>321</v>
      </c>
    </row>
    <row r="276" spans="1:12">
      <c r="A276" s="7">
        <v>253</v>
      </c>
      <c r="B276" s="18" t="s">
        <v>262</v>
      </c>
      <c r="C276" s="41">
        <v>3.4487897099999998E-4</v>
      </c>
      <c r="D276" s="8" t="s">
        <v>320</v>
      </c>
      <c r="E276" s="8">
        <v>1180.72</v>
      </c>
      <c r="F276" s="8">
        <v>0</v>
      </c>
      <c r="G276" s="8">
        <v>0</v>
      </c>
      <c r="H276" s="8">
        <v>1180.72</v>
      </c>
      <c r="I276" s="8" t="s">
        <v>320</v>
      </c>
      <c r="J276" s="20" t="s">
        <v>321</v>
      </c>
      <c r="K276" s="20" t="s">
        <v>321</v>
      </c>
      <c r="L276" s="8" t="s">
        <v>321</v>
      </c>
    </row>
    <row r="277" spans="1:12">
      <c r="A277" s="7">
        <v>254</v>
      </c>
      <c r="B277" s="18" t="s">
        <v>263</v>
      </c>
      <c r="C277" s="41">
        <v>1.315412904E-2</v>
      </c>
      <c r="D277" s="8" t="s">
        <v>320</v>
      </c>
      <c r="E277" s="8">
        <v>45034.16</v>
      </c>
      <c r="F277" s="8">
        <v>0</v>
      </c>
      <c r="G277" s="8">
        <v>0</v>
      </c>
      <c r="H277" s="8">
        <v>45034.16</v>
      </c>
      <c r="I277" s="8" t="s">
        <v>322</v>
      </c>
      <c r="J277" s="20" t="s">
        <v>323</v>
      </c>
      <c r="K277" s="20" t="s">
        <v>429</v>
      </c>
      <c r="L277" s="8" t="s">
        <v>325</v>
      </c>
    </row>
    <row r="278" spans="1:12">
      <c r="A278" s="7">
        <v>255</v>
      </c>
      <c r="B278" s="18" t="s">
        <v>264</v>
      </c>
      <c r="C278" s="41">
        <v>4.8332605400000001E-4</v>
      </c>
      <c r="D278" s="8" t="s">
        <v>320</v>
      </c>
      <c r="E278" s="8">
        <v>1654.7</v>
      </c>
      <c r="F278" s="8">
        <v>0</v>
      </c>
      <c r="G278" s="8">
        <v>0</v>
      </c>
      <c r="H278" s="8">
        <v>1654.7</v>
      </c>
      <c r="I278" s="8" t="s">
        <v>320</v>
      </c>
      <c r="J278" s="20" t="s">
        <v>321</v>
      </c>
      <c r="K278" s="20" t="s">
        <v>321</v>
      </c>
      <c r="L278" s="8" t="s">
        <v>321</v>
      </c>
    </row>
    <row r="279" spans="1:12">
      <c r="A279" s="7">
        <v>256</v>
      </c>
      <c r="B279" s="18" t="s">
        <v>265</v>
      </c>
      <c r="C279" s="41">
        <v>2.6615292033999999E-2</v>
      </c>
      <c r="D279" s="8" t="s">
        <v>320</v>
      </c>
      <c r="E279" s="8">
        <v>91119.47</v>
      </c>
      <c r="F279" s="8">
        <v>0</v>
      </c>
      <c r="G279" s="8">
        <v>0</v>
      </c>
      <c r="H279" s="8">
        <v>91119.47</v>
      </c>
      <c r="I279" s="8" t="s">
        <v>322</v>
      </c>
      <c r="J279" s="20" t="s">
        <v>323</v>
      </c>
      <c r="K279" s="20" t="s">
        <v>395</v>
      </c>
      <c r="L279" s="8" t="s">
        <v>325</v>
      </c>
    </row>
    <row r="280" spans="1:12">
      <c r="A280" s="7">
        <v>257</v>
      </c>
      <c r="B280" s="18" t="s">
        <v>266</v>
      </c>
      <c r="C280" s="41">
        <v>1.3063534440000001E-3</v>
      </c>
      <c r="D280" s="8" t="s">
        <v>320</v>
      </c>
      <c r="E280" s="8">
        <v>4472.3999999999996</v>
      </c>
      <c r="F280" s="8">
        <v>0</v>
      </c>
      <c r="G280" s="8">
        <v>0</v>
      </c>
      <c r="H280" s="8">
        <v>4472.3999999999996</v>
      </c>
      <c r="I280" s="8" t="s">
        <v>320</v>
      </c>
      <c r="J280" s="20" t="s">
        <v>321</v>
      </c>
      <c r="K280" s="20" t="s">
        <v>321</v>
      </c>
      <c r="L280" s="8" t="s">
        <v>321</v>
      </c>
    </row>
    <row r="281" spans="1:12">
      <c r="A281" s="7">
        <v>258</v>
      </c>
      <c r="B281" s="18" t="s">
        <v>267</v>
      </c>
      <c r="C281" s="41">
        <v>9.3847771200000004E-4</v>
      </c>
      <c r="D281" s="8" t="s">
        <v>320</v>
      </c>
      <c r="E281" s="8">
        <v>3212.95</v>
      </c>
      <c r="F281" s="8">
        <v>0</v>
      </c>
      <c r="G281" s="8">
        <v>0</v>
      </c>
      <c r="H281" s="8">
        <v>3212.95</v>
      </c>
      <c r="I281" s="8" t="s">
        <v>322</v>
      </c>
      <c r="J281" s="20" t="s">
        <v>323</v>
      </c>
      <c r="K281" s="20" t="s">
        <v>335</v>
      </c>
      <c r="L281" s="8" t="s">
        <v>325</v>
      </c>
    </row>
    <row r="282" spans="1:12">
      <c r="A282" s="7">
        <v>259</v>
      </c>
      <c r="B282" s="18" t="s">
        <v>268</v>
      </c>
      <c r="C282" s="41">
        <v>0.114087527346</v>
      </c>
      <c r="D282" s="8" t="s">
        <v>320</v>
      </c>
      <c r="E282" s="8">
        <v>390587.32</v>
      </c>
      <c r="F282" s="8">
        <v>0</v>
      </c>
      <c r="G282" s="8">
        <v>0</v>
      </c>
      <c r="H282" s="8">
        <v>390587.32</v>
      </c>
      <c r="I282" s="8" t="s">
        <v>322</v>
      </c>
      <c r="J282" s="20" t="s">
        <v>323</v>
      </c>
      <c r="K282" s="20" t="s">
        <v>378</v>
      </c>
      <c r="L282" s="8" t="s">
        <v>325</v>
      </c>
    </row>
    <row r="283" spans="1:12">
      <c r="A283" s="7">
        <v>260</v>
      </c>
      <c r="B283" s="18" t="s">
        <v>269</v>
      </c>
      <c r="C283" s="41">
        <v>1.5671696719999999E-3</v>
      </c>
      <c r="D283" s="8" t="s">
        <v>320</v>
      </c>
      <c r="E283" s="8">
        <v>5365.32</v>
      </c>
      <c r="F283" s="8">
        <v>0</v>
      </c>
      <c r="G283" s="8">
        <v>0</v>
      </c>
      <c r="H283" s="8">
        <v>5365.32</v>
      </c>
      <c r="I283" s="8" t="s">
        <v>320</v>
      </c>
      <c r="J283" s="20" t="s">
        <v>321</v>
      </c>
      <c r="K283" s="20" t="s">
        <v>321</v>
      </c>
      <c r="L283" s="8" t="s">
        <v>321</v>
      </c>
    </row>
    <row r="284" spans="1:12">
      <c r="A284" s="7">
        <v>261</v>
      </c>
      <c r="B284" s="18" t="s">
        <v>270</v>
      </c>
      <c r="C284" s="41">
        <v>3.6531164909999999E-3</v>
      </c>
      <c r="D284" s="8" t="s">
        <v>320</v>
      </c>
      <c r="E284" s="8">
        <v>12506.72</v>
      </c>
      <c r="F284" s="8">
        <v>0</v>
      </c>
      <c r="G284" s="8">
        <v>0</v>
      </c>
      <c r="H284" s="8">
        <v>12506.72</v>
      </c>
      <c r="I284" s="8" t="s">
        <v>322</v>
      </c>
      <c r="J284" s="20" t="s">
        <v>323</v>
      </c>
      <c r="K284" s="20" t="s">
        <v>396</v>
      </c>
      <c r="L284" s="8" t="s">
        <v>325</v>
      </c>
    </row>
    <row r="285" spans="1:12">
      <c r="A285" s="7">
        <v>262</v>
      </c>
      <c r="B285" s="18" t="s">
        <v>271</v>
      </c>
      <c r="C285" s="41">
        <v>3.3453814500000001E-3</v>
      </c>
      <c r="D285" s="8" t="s">
        <v>320</v>
      </c>
      <c r="E285" s="8">
        <v>11453.17</v>
      </c>
      <c r="F285" s="8">
        <v>0</v>
      </c>
      <c r="G285" s="8">
        <v>0</v>
      </c>
      <c r="H285" s="8">
        <v>11453.17</v>
      </c>
      <c r="I285" s="8" t="s">
        <v>322</v>
      </c>
      <c r="J285" s="20" t="s">
        <v>323</v>
      </c>
      <c r="K285" s="20" t="s">
        <v>397</v>
      </c>
      <c r="L285" s="8" t="s">
        <v>325</v>
      </c>
    </row>
    <row r="286" spans="1:12">
      <c r="A286" s="7">
        <v>263</v>
      </c>
      <c r="B286" s="18" t="s">
        <v>272</v>
      </c>
      <c r="C286" s="41">
        <v>3.4982406100000002E-4</v>
      </c>
      <c r="D286" s="8" t="s">
        <v>320</v>
      </c>
      <c r="E286" s="8">
        <v>1197.6500000000001</v>
      </c>
      <c r="F286" s="8">
        <v>0</v>
      </c>
      <c r="G286" s="8">
        <v>0</v>
      </c>
      <c r="H286" s="8">
        <v>1197.6500000000001</v>
      </c>
      <c r="I286" s="8" t="s">
        <v>320</v>
      </c>
      <c r="J286" s="20" t="s">
        <v>321</v>
      </c>
      <c r="K286" s="20" t="s">
        <v>321</v>
      </c>
      <c r="L286" s="8" t="s">
        <v>321</v>
      </c>
    </row>
    <row r="287" spans="1:12">
      <c r="A287" s="7">
        <v>264</v>
      </c>
      <c r="B287" s="18" t="s">
        <v>273</v>
      </c>
      <c r="C287" s="41">
        <v>2.2074607600000001E-4</v>
      </c>
      <c r="D287" s="8" t="s">
        <v>320</v>
      </c>
      <c r="E287" s="8">
        <v>755.74</v>
      </c>
      <c r="F287" s="8">
        <v>0</v>
      </c>
      <c r="G287" s="8">
        <v>0</v>
      </c>
      <c r="H287" s="8">
        <v>755.74</v>
      </c>
      <c r="I287" s="8" t="s">
        <v>320</v>
      </c>
      <c r="J287" s="20" t="s">
        <v>321</v>
      </c>
      <c r="K287" s="20" t="s">
        <v>321</v>
      </c>
      <c r="L287" s="8" t="s">
        <v>321</v>
      </c>
    </row>
    <row r="288" spans="1:12">
      <c r="A288" s="7">
        <v>265</v>
      </c>
      <c r="B288" s="18" t="s">
        <v>274</v>
      </c>
      <c r="C288" s="41">
        <v>3.4175249799999998E-4</v>
      </c>
      <c r="D288" s="8" t="s">
        <v>320</v>
      </c>
      <c r="E288" s="8">
        <v>1170.02</v>
      </c>
      <c r="F288" s="8">
        <v>0</v>
      </c>
      <c r="G288" s="8">
        <v>0</v>
      </c>
      <c r="H288" s="8">
        <v>1170.02</v>
      </c>
      <c r="I288" s="8" t="s">
        <v>320</v>
      </c>
      <c r="J288" s="20" t="s">
        <v>321</v>
      </c>
      <c r="K288" s="20" t="s">
        <v>321</v>
      </c>
      <c r="L288" s="8" t="s">
        <v>321</v>
      </c>
    </row>
    <row r="289" spans="1:12">
      <c r="A289" s="7">
        <v>266</v>
      </c>
      <c r="B289" s="18" t="s">
        <v>275</v>
      </c>
      <c r="C289" s="41">
        <v>5.8366538500000001E-4</v>
      </c>
      <c r="D289" s="8" t="s">
        <v>320</v>
      </c>
      <c r="E289" s="8">
        <v>1998.22</v>
      </c>
      <c r="F289" s="8">
        <v>0</v>
      </c>
      <c r="G289" s="8">
        <v>0</v>
      </c>
      <c r="H289" s="8">
        <v>1998.22</v>
      </c>
      <c r="I289" s="8" t="s">
        <v>320</v>
      </c>
      <c r="J289" s="20" t="s">
        <v>321</v>
      </c>
      <c r="K289" s="20" t="s">
        <v>321</v>
      </c>
      <c r="L289" s="8" t="s">
        <v>321</v>
      </c>
    </row>
    <row r="290" spans="1:12">
      <c r="A290" s="7">
        <v>267</v>
      </c>
      <c r="B290" s="18" t="s">
        <v>276</v>
      </c>
      <c r="C290" s="41">
        <v>1.526406854E-3</v>
      </c>
      <c r="D290" s="8" t="s">
        <v>320</v>
      </c>
      <c r="E290" s="8">
        <v>5225.7700000000004</v>
      </c>
      <c r="F290" s="8">
        <v>0</v>
      </c>
      <c r="G290" s="8">
        <v>0</v>
      </c>
      <c r="H290" s="8">
        <v>5225.7700000000004</v>
      </c>
      <c r="I290" s="8" t="s">
        <v>320</v>
      </c>
      <c r="J290" s="20" t="s">
        <v>321</v>
      </c>
      <c r="K290" s="20" t="s">
        <v>321</v>
      </c>
      <c r="L290" s="8" t="s">
        <v>321</v>
      </c>
    </row>
    <row r="291" spans="1:12">
      <c r="A291" s="7">
        <v>268</v>
      </c>
      <c r="B291" s="18" t="s">
        <v>277</v>
      </c>
      <c r="C291" s="41">
        <v>3.4585485399999999E-4</v>
      </c>
      <c r="D291" s="8" t="s">
        <v>320</v>
      </c>
      <c r="E291" s="8">
        <v>1184.06</v>
      </c>
      <c r="F291" s="8">
        <v>0</v>
      </c>
      <c r="G291" s="8">
        <v>0</v>
      </c>
      <c r="H291" s="8">
        <v>1184.06</v>
      </c>
      <c r="I291" s="8" t="s">
        <v>320</v>
      </c>
      <c r="J291" s="20" t="s">
        <v>321</v>
      </c>
      <c r="K291" s="20" t="s">
        <v>321</v>
      </c>
      <c r="L291" s="8" t="s">
        <v>321</v>
      </c>
    </row>
    <row r="292" spans="1:12">
      <c r="A292" s="7">
        <v>269</v>
      </c>
      <c r="B292" s="18" t="s">
        <v>278</v>
      </c>
      <c r="C292" s="41">
        <v>5.3695276200000004E-4</v>
      </c>
      <c r="D292" s="8" t="s">
        <v>320</v>
      </c>
      <c r="E292" s="8">
        <v>1838.3</v>
      </c>
      <c r="F292" s="8">
        <v>0</v>
      </c>
      <c r="G292" s="8">
        <v>0</v>
      </c>
      <c r="H292" s="8">
        <v>1838.3</v>
      </c>
      <c r="I292" s="8" t="s">
        <v>320</v>
      </c>
      <c r="J292" s="20" t="s">
        <v>321</v>
      </c>
      <c r="K292" s="20" t="s">
        <v>321</v>
      </c>
      <c r="L292" s="8" t="s">
        <v>321</v>
      </c>
    </row>
    <row r="293" spans="1:12">
      <c r="A293" s="7">
        <v>270</v>
      </c>
      <c r="B293" s="18" t="s">
        <v>279</v>
      </c>
      <c r="C293" s="41">
        <v>3.6753988999999997E-5</v>
      </c>
      <c r="D293" s="8" t="s">
        <v>322</v>
      </c>
      <c r="E293" s="8">
        <v>125.83007289342777</v>
      </c>
      <c r="F293" s="8">
        <v>-125.83007289342777</v>
      </c>
      <c r="G293" s="8">
        <v>0</v>
      </c>
      <c r="H293" s="8">
        <v>0</v>
      </c>
      <c r="I293" s="8" t="s">
        <v>320</v>
      </c>
      <c r="J293" s="20" t="s">
        <v>321</v>
      </c>
      <c r="K293" s="20" t="s">
        <v>321</v>
      </c>
      <c r="L293" s="8" t="s">
        <v>321</v>
      </c>
    </row>
    <row r="294" spans="1:12">
      <c r="A294" s="4">
        <v>271</v>
      </c>
      <c r="B294" s="22" t="s">
        <v>398</v>
      </c>
      <c r="C294" s="42">
        <v>0.99954731139000053</v>
      </c>
      <c r="D294" s="32"/>
      <c r="E294" s="40">
        <v>3422026.142947508</v>
      </c>
      <c r="F294" s="5">
        <v>-4909.2529475079809</v>
      </c>
      <c r="G294" s="5">
        <v>974.54</v>
      </c>
      <c r="H294" s="5">
        <v>3418091.43</v>
      </c>
      <c r="I294" s="32"/>
      <c r="J294" s="32"/>
      <c r="K294" s="32"/>
      <c r="L294" s="32"/>
    </row>
    <row r="295" spans="1:12">
      <c r="A295" s="56" t="s">
        <v>399</v>
      </c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7"/>
    </row>
    <row r="296" spans="1:12">
      <c r="A296" s="7">
        <v>1</v>
      </c>
      <c r="B296" s="18" t="s">
        <v>400</v>
      </c>
      <c r="C296" s="41">
        <v>4.3760292E-5</v>
      </c>
      <c r="D296" s="8" t="s">
        <v>322</v>
      </c>
      <c r="E296" s="8">
        <v>149.81668335912286</v>
      </c>
      <c r="F296" s="8">
        <v>-149.81668335912286</v>
      </c>
      <c r="G296" s="8">
        <v>0</v>
      </c>
      <c r="H296" s="8">
        <v>0</v>
      </c>
      <c r="I296" s="8" t="s">
        <v>320</v>
      </c>
      <c r="J296" s="20" t="s">
        <v>321</v>
      </c>
      <c r="K296" s="20" t="s">
        <v>321</v>
      </c>
      <c r="L296" s="8" t="s">
        <v>321</v>
      </c>
    </row>
    <row r="297" spans="1:12">
      <c r="A297" s="7">
        <v>2</v>
      </c>
      <c r="B297" s="18" t="s">
        <v>401</v>
      </c>
      <c r="C297" s="41">
        <v>1.7535336999999999E-5</v>
      </c>
      <c r="D297" s="8" t="s">
        <v>322</v>
      </c>
      <c r="E297" s="8">
        <v>60.033558069596772</v>
      </c>
      <c r="F297" s="8">
        <v>-60.033558069596772</v>
      </c>
      <c r="G297" s="8">
        <v>0</v>
      </c>
      <c r="H297" s="8">
        <v>0</v>
      </c>
      <c r="I297" s="8" t="s">
        <v>320</v>
      </c>
      <c r="J297" s="20" t="s">
        <v>321</v>
      </c>
      <c r="K297" s="20" t="s">
        <v>321</v>
      </c>
      <c r="L297" s="8" t="s">
        <v>321</v>
      </c>
    </row>
    <row r="298" spans="1:12">
      <c r="A298" s="7">
        <v>3</v>
      </c>
      <c r="B298" s="18" t="s">
        <v>402</v>
      </c>
      <c r="C298" s="41">
        <v>4.6474904999999998E-5</v>
      </c>
      <c r="D298" s="8" t="s">
        <v>322</v>
      </c>
      <c r="E298" s="8">
        <v>159.11036714586629</v>
      </c>
      <c r="F298" s="8">
        <v>-159.11036714586629</v>
      </c>
      <c r="G298" s="8">
        <v>0</v>
      </c>
      <c r="H298" s="8">
        <v>0</v>
      </c>
      <c r="I298" s="8" t="s">
        <v>320</v>
      </c>
      <c r="J298" s="20" t="s">
        <v>321</v>
      </c>
      <c r="K298" s="20" t="s">
        <v>321</v>
      </c>
      <c r="L298" s="8" t="s">
        <v>321</v>
      </c>
    </row>
    <row r="299" spans="1:12">
      <c r="A299" s="7">
        <v>4</v>
      </c>
      <c r="B299" s="18" t="s">
        <v>403</v>
      </c>
      <c r="C299" s="41">
        <v>7.8474939999999992E-6</v>
      </c>
      <c r="D299" s="8" t="s">
        <v>322</v>
      </c>
      <c r="E299" s="8">
        <v>26.866491744630416</v>
      </c>
      <c r="F299" s="8">
        <v>-26.866491744630416</v>
      </c>
      <c r="G299" s="8">
        <v>0</v>
      </c>
      <c r="H299" s="8">
        <v>0</v>
      </c>
      <c r="I299" s="8" t="s">
        <v>320</v>
      </c>
      <c r="J299" s="20" t="s">
        <v>321</v>
      </c>
      <c r="K299" s="20" t="s">
        <v>321</v>
      </c>
      <c r="L299" s="8" t="s">
        <v>321</v>
      </c>
    </row>
    <row r="300" spans="1:12">
      <c r="A300" s="7">
        <v>5</v>
      </c>
      <c r="B300" s="18" t="s">
        <v>404</v>
      </c>
      <c r="C300" s="41">
        <v>8.5803472999999999E-5</v>
      </c>
      <c r="D300" s="8" t="s">
        <v>320</v>
      </c>
      <c r="E300" s="8">
        <v>293.75</v>
      </c>
      <c r="F300" s="8">
        <v>0</v>
      </c>
      <c r="G300" s="8">
        <v>-293.75</v>
      </c>
      <c r="H300" s="8">
        <v>0</v>
      </c>
      <c r="I300" s="8" t="s">
        <v>320</v>
      </c>
      <c r="J300" s="20" t="s">
        <v>321</v>
      </c>
      <c r="K300" s="20" t="s">
        <v>321</v>
      </c>
      <c r="L300" s="8" t="s">
        <v>321</v>
      </c>
    </row>
    <row r="301" spans="1:12">
      <c r="A301" s="7">
        <v>6</v>
      </c>
      <c r="B301" s="18" t="s">
        <v>405</v>
      </c>
      <c r="C301" s="41">
        <v>1.9885436200000001E-4</v>
      </c>
      <c r="D301" s="8" t="s">
        <v>320</v>
      </c>
      <c r="E301" s="8">
        <v>680.79</v>
      </c>
      <c r="F301" s="8">
        <v>0</v>
      </c>
      <c r="G301" s="8">
        <v>-680.79</v>
      </c>
      <c r="H301" s="8">
        <v>0</v>
      </c>
      <c r="I301" s="8" t="s">
        <v>320</v>
      </c>
      <c r="J301" s="20" t="s">
        <v>321</v>
      </c>
      <c r="K301" s="20" t="s">
        <v>321</v>
      </c>
      <c r="L301" s="8" t="s">
        <v>321</v>
      </c>
    </row>
    <row r="302" spans="1:12">
      <c r="A302" s="7">
        <v>7</v>
      </c>
      <c r="B302" s="18" t="s">
        <v>406</v>
      </c>
      <c r="C302" s="41">
        <v>7.56167E-7</v>
      </c>
      <c r="D302" s="8" t="s">
        <v>322</v>
      </c>
      <c r="E302" s="8">
        <v>2.5887951571625218</v>
      </c>
      <c r="F302" s="8">
        <v>-2.5887951571625218</v>
      </c>
      <c r="G302" s="8">
        <v>0</v>
      </c>
      <c r="H302" s="8">
        <v>0</v>
      </c>
      <c r="I302" s="8" t="s">
        <v>320</v>
      </c>
      <c r="J302" s="20" t="s">
        <v>321</v>
      </c>
      <c r="K302" s="20" t="s">
        <v>321</v>
      </c>
      <c r="L302" s="8" t="s">
        <v>321</v>
      </c>
    </row>
    <row r="303" spans="1:12">
      <c r="A303" s="7">
        <v>8</v>
      </c>
      <c r="B303" s="18" t="s">
        <v>407</v>
      </c>
      <c r="C303" s="41">
        <v>5.1656580999999997E-5</v>
      </c>
      <c r="D303" s="8" t="s">
        <v>322</v>
      </c>
      <c r="E303" s="8">
        <v>176.85022849234829</v>
      </c>
      <c r="F303" s="8">
        <v>-176.85022849234829</v>
      </c>
      <c r="G303" s="8">
        <v>0</v>
      </c>
      <c r="H303" s="8">
        <v>0</v>
      </c>
      <c r="I303" s="8" t="s">
        <v>320</v>
      </c>
      <c r="J303" s="20" t="s">
        <v>321</v>
      </c>
      <c r="K303" s="20" t="s">
        <v>321</v>
      </c>
      <c r="L303" s="8" t="s">
        <v>321</v>
      </c>
    </row>
    <row r="304" spans="1:12">
      <c r="A304" s="4">
        <v>9</v>
      </c>
      <c r="B304" s="22" t="s">
        <v>398</v>
      </c>
      <c r="C304" s="42">
        <v>4.5268861099999997E-4</v>
      </c>
      <c r="D304" s="32"/>
      <c r="E304" s="40">
        <v>1549.8061239687272</v>
      </c>
      <c r="F304" s="5">
        <v>-575.26612396872713</v>
      </c>
      <c r="G304" s="5">
        <v>-974.54</v>
      </c>
      <c r="H304" s="40">
        <v>0</v>
      </c>
      <c r="I304" s="32"/>
      <c r="J304" s="32"/>
      <c r="K304" s="32"/>
      <c r="L304" s="32"/>
    </row>
    <row r="305" spans="1:15">
      <c r="A305" s="58" t="s">
        <v>408</v>
      </c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60"/>
    </row>
    <row r="306" spans="1:15">
      <c r="A306" s="24">
        <v>1</v>
      </c>
      <c r="B306" s="25" t="s">
        <v>280</v>
      </c>
      <c r="C306" s="42">
        <v>1.0000000000010005</v>
      </c>
      <c r="D306" s="32"/>
      <c r="E306" s="40">
        <v>3423575.9490714767</v>
      </c>
      <c r="F306" s="5">
        <v>-5484.5190714767077</v>
      </c>
      <c r="G306" s="40">
        <v>0</v>
      </c>
      <c r="H306" s="40">
        <v>3418091.43</v>
      </c>
      <c r="I306" s="32"/>
      <c r="J306" s="32"/>
      <c r="K306" s="32"/>
      <c r="L306" s="32"/>
    </row>
    <row r="307" spans="1:15">
      <c r="A307" s="56" t="s">
        <v>409</v>
      </c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</row>
    <row r="308" spans="1:15">
      <c r="A308" s="7">
        <v>1</v>
      </c>
      <c r="B308" s="18" t="s">
        <v>33</v>
      </c>
      <c r="C308" s="31">
        <v>0</v>
      </c>
      <c r="D308" s="32"/>
      <c r="E308" s="8">
        <v>0</v>
      </c>
      <c r="F308" s="32"/>
      <c r="G308" s="8">
        <v>0</v>
      </c>
      <c r="H308" s="5">
        <v>0</v>
      </c>
      <c r="I308" s="8" t="s">
        <v>320</v>
      </c>
      <c r="J308" s="20" t="s">
        <v>321</v>
      </c>
      <c r="K308" s="20" t="s">
        <v>321</v>
      </c>
      <c r="L308" s="8" t="s">
        <v>321</v>
      </c>
    </row>
    <row r="309" spans="1:15">
      <c r="A309" s="7">
        <v>2</v>
      </c>
      <c r="B309" s="18" t="s">
        <v>56</v>
      </c>
      <c r="C309" s="31">
        <v>4.3150000000000001E-2</v>
      </c>
      <c r="D309" s="32"/>
      <c r="E309" s="8">
        <v>10395.120000000001</v>
      </c>
      <c r="F309" s="32"/>
      <c r="G309" s="8">
        <v>0</v>
      </c>
      <c r="H309" s="5">
        <v>10395.120000000001</v>
      </c>
      <c r="I309" s="8" t="s">
        <v>322</v>
      </c>
      <c r="J309" s="20" t="s">
        <v>323</v>
      </c>
      <c r="K309" s="20" t="s">
        <v>339</v>
      </c>
      <c r="L309" s="8" t="s">
        <v>325</v>
      </c>
    </row>
    <row r="310" spans="1:15">
      <c r="A310" s="7">
        <v>3</v>
      </c>
      <c r="B310" s="18" t="s">
        <v>410</v>
      </c>
      <c r="C310" s="31">
        <v>0.23499999999999999</v>
      </c>
      <c r="D310" s="32"/>
      <c r="E310" s="8">
        <v>56613.07</v>
      </c>
      <c r="F310" s="32"/>
      <c r="G310" s="8">
        <v>-8491.9599999999991</v>
      </c>
      <c r="H310" s="5">
        <v>48121.11</v>
      </c>
      <c r="I310" s="8" t="s">
        <v>322</v>
      </c>
      <c r="J310" s="20" t="s">
        <v>323</v>
      </c>
      <c r="K310" s="20" t="s">
        <v>343</v>
      </c>
      <c r="L310" s="8" t="s">
        <v>325</v>
      </c>
    </row>
    <row r="311" spans="1:15">
      <c r="A311" s="7">
        <v>4</v>
      </c>
      <c r="B311" s="18" t="s">
        <v>411</v>
      </c>
      <c r="C311" s="31">
        <v>0.23519000000000001</v>
      </c>
      <c r="D311" s="32"/>
      <c r="E311" s="8">
        <v>56658.85</v>
      </c>
      <c r="F311" s="32"/>
      <c r="G311" s="8">
        <v>-8498.83</v>
      </c>
      <c r="H311" s="5">
        <v>48160.02</v>
      </c>
      <c r="I311" s="8" t="s">
        <v>322</v>
      </c>
      <c r="J311" s="20" t="s">
        <v>323</v>
      </c>
      <c r="K311" s="20" t="s">
        <v>412</v>
      </c>
      <c r="L311" s="8" t="s">
        <v>325</v>
      </c>
    </row>
    <row r="312" spans="1:15">
      <c r="A312" s="7">
        <v>5</v>
      </c>
      <c r="B312" s="18" t="s">
        <v>81</v>
      </c>
      <c r="C312" s="31">
        <v>0.08</v>
      </c>
      <c r="D312" s="32"/>
      <c r="E312" s="8">
        <v>19272.54</v>
      </c>
      <c r="F312" s="32"/>
      <c r="G312" s="8">
        <v>0</v>
      </c>
      <c r="H312" s="5">
        <v>19272.54</v>
      </c>
      <c r="I312" s="8" t="s">
        <v>320</v>
      </c>
      <c r="J312" s="20" t="s">
        <v>321</v>
      </c>
      <c r="K312" s="20" t="s">
        <v>321</v>
      </c>
      <c r="L312" s="8" t="s">
        <v>321</v>
      </c>
    </row>
    <row r="313" spans="1:15">
      <c r="A313" s="7">
        <v>6</v>
      </c>
      <c r="B313" s="18" t="s">
        <v>86</v>
      </c>
      <c r="C313" s="31">
        <v>1.166E-2</v>
      </c>
      <c r="D313" s="32"/>
      <c r="E313" s="8">
        <v>2808.97</v>
      </c>
      <c r="F313" s="32"/>
      <c r="G313" s="8">
        <v>0</v>
      </c>
      <c r="H313" s="5">
        <v>2808.97</v>
      </c>
      <c r="I313" s="8" t="s">
        <v>320</v>
      </c>
      <c r="J313" s="20" t="s">
        <v>321</v>
      </c>
      <c r="K313" s="20" t="s">
        <v>321</v>
      </c>
      <c r="L313" s="8" t="s">
        <v>321</v>
      </c>
    </row>
    <row r="314" spans="1:15">
      <c r="A314" s="7">
        <v>7</v>
      </c>
      <c r="B314" s="18" t="s">
        <v>87</v>
      </c>
      <c r="C314" s="31">
        <v>0.16</v>
      </c>
      <c r="D314" s="32"/>
      <c r="E314" s="8">
        <v>38545.07</v>
      </c>
      <c r="F314" s="32"/>
      <c r="G314" s="8">
        <v>0</v>
      </c>
      <c r="H314" s="5">
        <v>38545.07</v>
      </c>
      <c r="I314" s="8" t="s">
        <v>322</v>
      </c>
      <c r="J314" s="20" t="s">
        <v>323</v>
      </c>
      <c r="K314" s="20" t="s">
        <v>426</v>
      </c>
      <c r="L314" s="8" t="s">
        <v>325</v>
      </c>
    </row>
    <row r="315" spans="1:15">
      <c r="A315" s="7">
        <v>8</v>
      </c>
      <c r="B315" s="18" t="s">
        <v>413</v>
      </c>
      <c r="C315" s="31">
        <v>0.23499999999999999</v>
      </c>
      <c r="D315" s="32"/>
      <c r="E315" s="8">
        <v>56613.07</v>
      </c>
      <c r="F315" s="32"/>
      <c r="G315" s="8">
        <v>-8491.9599999999991</v>
      </c>
      <c r="H315" s="5">
        <v>48121.11</v>
      </c>
      <c r="I315" s="8" t="s">
        <v>322</v>
      </c>
      <c r="J315" s="20" t="s">
        <v>323</v>
      </c>
      <c r="K315" s="20" t="s">
        <v>348</v>
      </c>
      <c r="L315" s="8" t="s">
        <v>325</v>
      </c>
    </row>
    <row r="316" spans="1:15">
      <c r="A316" s="4">
        <v>9</v>
      </c>
      <c r="B316" s="22" t="s">
        <v>280</v>
      </c>
      <c r="C316" s="33">
        <v>1.0000000000010005</v>
      </c>
      <c r="D316" s="32"/>
      <c r="E316" s="40">
        <v>240906.69000000003</v>
      </c>
      <c r="F316" s="32"/>
      <c r="G316" s="5">
        <v>-25482.75</v>
      </c>
      <c r="H316" s="5">
        <v>215423.94</v>
      </c>
      <c r="I316" s="32"/>
      <c r="J316" s="32"/>
      <c r="K316" s="32"/>
      <c r="L316" s="32"/>
    </row>
    <row r="317" spans="1:15" s="21" customFormat="1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/>
      <c r="N317"/>
      <c r="O317"/>
    </row>
    <row r="318" spans="1:15" s="21" customForma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/>
      <c r="N318"/>
      <c r="O318"/>
    </row>
    <row r="319" spans="1:15" s="21" customFormat="1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/>
      <c r="N319"/>
      <c r="O319"/>
    </row>
    <row r="320" spans="1:15" s="21" customForma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/>
      <c r="N320"/>
      <c r="O320"/>
    </row>
    <row r="329" spans="1:15" s="46" customForma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/>
      <c r="N329"/>
      <c r="O329"/>
    </row>
    <row r="330" spans="1:15" s="46" customForma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/>
      <c r="N330"/>
      <c r="O330"/>
    </row>
    <row r="331" spans="1:15" s="46" customForma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/>
      <c r="N331"/>
      <c r="O331"/>
    </row>
    <row r="332" spans="1:15" s="46" customForma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/>
      <c r="N332"/>
      <c r="O332"/>
    </row>
    <row r="333" spans="1:15" s="46" customForma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/>
      <c r="N333"/>
      <c r="O333"/>
    </row>
    <row r="334" spans="1:15" s="46" customForma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/>
      <c r="N334"/>
      <c r="O334"/>
    </row>
    <row r="335" spans="1:15" s="46" customForma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/>
      <c r="N335"/>
      <c r="O335"/>
    </row>
    <row r="336" spans="1:15" s="46" customForma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/>
      <c r="N336"/>
      <c r="O336"/>
    </row>
    <row r="337" spans="1:15" s="46" customForma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/>
      <c r="N337"/>
      <c r="O337"/>
    </row>
    <row r="338" spans="1:15" s="46" customForma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/>
      <c r="N338"/>
      <c r="O338"/>
    </row>
    <row r="339" spans="1:15" s="46" customForma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/>
      <c r="N339"/>
      <c r="O339"/>
    </row>
    <row r="340" spans="1:15" s="46" customForma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/>
      <c r="N340"/>
      <c r="O340"/>
    </row>
    <row r="341" spans="1:15" s="46" customForma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/>
      <c r="N341"/>
      <c r="O341"/>
    </row>
    <row r="342" spans="1:15" s="46" customForma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/>
      <c r="N342"/>
      <c r="O342"/>
    </row>
    <row r="343" spans="1:15" s="46" customForma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/>
      <c r="N343"/>
      <c r="O343"/>
    </row>
    <row r="344" spans="1:15" s="46" customForma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/>
      <c r="N344"/>
      <c r="O344"/>
    </row>
    <row r="345" spans="1:15" s="46" customForma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/>
      <c r="N345"/>
      <c r="O345"/>
    </row>
    <row r="346" spans="1:15" s="46" customForma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/>
      <c r="N346"/>
      <c r="O346"/>
    </row>
    <row r="347" spans="1:15" s="46" customForma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/>
      <c r="N347"/>
      <c r="O347"/>
    </row>
    <row r="348" spans="1:15" s="46" customForma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/>
      <c r="N348"/>
      <c r="O348"/>
    </row>
    <row r="349" spans="1:15" s="46" customForma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/>
      <c r="N349"/>
      <c r="O349"/>
    </row>
    <row r="350" spans="1:15" s="46" customForma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/>
      <c r="N350"/>
      <c r="O350"/>
    </row>
    <row r="351" spans="1:15" s="46" customForma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/>
      <c r="N351"/>
      <c r="O351"/>
    </row>
    <row r="352" spans="1:15" s="46" customForma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/>
      <c r="N352"/>
      <c r="O352"/>
    </row>
    <row r="353" spans="1:15" s="46" customForma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/>
      <c r="N353"/>
      <c r="O353"/>
    </row>
    <row r="354" spans="1:15" s="46" customForma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/>
      <c r="N354"/>
      <c r="O354"/>
    </row>
    <row r="355" spans="1:15" s="46" customForma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/>
      <c r="N355"/>
      <c r="O355"/>
    </row>
    <row r="356" spans="1:15" s="46" customForma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/>
      <c r="N356"/>
      <c r="O356"/>
    </row>
    <row r="357" spans="1:15" s="46" customForma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/>
      <c r="N357"/>
      <c r="O357"/>
    </row>
    <row r="358" spans="1:15" s="46" customForma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/>
      <c r="N358"/>
      <c r="O358"/>
    </row>
    <row r="359" spans="1:15" s="46" customForma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/>
      <c r="N359"/>
      <c r="O359"/>
    </row>
    <row r="360" spans="1:15" s="46" customForma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/>
      <c r="N360"/>
      <c r="O360"/>
    </row>
    <row r="361" spans="1:15" s="46" customForma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/>
      <c r="N361"/>
      <c r="O361"/>
    </row>
    <row r="362" spans="1:15" s="46" customForma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/>
      <c r="N362"/>
      <c r="O362"/>
    </row>
    <row r="363" spans="1:15" s="46" customForma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/>
      <c r="N363"/>
      <c r="O363"/>
    </row>
    <row r="364" spans="1:15" s="46" customForma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/>
      <c r="N364"/>
      <c r="O364"/>
    </row>
    <row r="365" spans="1:15" s="46" customForma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/>
      <c r="N365"/>
      <c r="O365"/>
    </row>
    <row r="366" spans="1:15" s="46" customForma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/>
      <c r="N366"/>
      <c r="O366"/>
    </row>
    <row r="367" spans="1:15" s="46" customForma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/>
      <c r="N367"/>
      <c r="O367"/>
    </row>
    <row r="368" spans="1:15" s="46" customForma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/>
      <c r="N368"/>
      <c r="O368"/>
    </row>
    <row r="369" spans="1:15" s="46" customForma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/>
      <c r="N369"/>
      <c r="O369"/>
    </row>
    <row r="370" spans="1:15" s="46" customForma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/>
      <c r="N370"/>
      <c r="O370"/>
    </row>
    <row r="371" spans="1:15" s="46" customForma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/>
      <c r="N371"/>
      <c r="O371"/>
    </row>
    <row r="372" spans="1:15" s="46" customForma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/>
      <c r="N372"/>
      <c r="O372"/>
    </row>
    <row r="373" spans="1:15" s="46" customForma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/>
      <c r="N373"/>
      <c r="O373"/>
    </row>
    <row r="374" spans="1:15" s="46" customForma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/>
      <c r="N374"/>
      <c r="O374"/>
    </row>
    <row r="375" spans="1:15" s="46" customForma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/>
      <c r="N375"/>
      <c r="O375"/>
    </row>
    <row r="376" spans="1:15" s="46" customForma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/>
      <c r="N376"/>
      <c r="O376"/>
    </row>
    <row r="377" spans="1:15" s="46" customForma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/>
      <c r="N377"/>
      <c r="O377"/>
    </row>
    <row r="378" spans="1:15" s="46" customForma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/>
      <c r="N378"/>
      <c r="O378"/>
    </row>
    <row r="379" spans="1:15" s="46" customForma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/>
      <c r="N379"/>
      <c r="O379"/>
    </row>
    <row r="380" spans="1:15" s="46" customForma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/>
      <c r="N380"/>
      <c r="O380"/>
    </row>
    <row r="381" spans="1:15" s="46" customForma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/>
      <c r="N381"/>
      <c r="O381"/>
    </row>
    <row r="382" spans="1:15" s="46" customForma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/>
      <c r="N382"/>
      <c r="O382"/>
    </row>
    <row r="383" spans="1:15" s="46" customForma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/>
      <c r="N383"/>
      <c r="O383"/>
    </row>
    <row r="384" spans="1:15" s="46" customForma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/>
      <c r="N384"/>
      <c r="O384"/>
    </row>
    <row r="385" spans="1:15" s="46" customForma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/>
      <c r="N385"/>
      <c r="O385"/>
    </row>
    <row r="386" spans="1:15" s="46" customForma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/>
      <c r="N386"/>
      <c r="O386"/>
    </row>
    <row r="387" spans="1:15" s="46" customForma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/>
      <c r="N387"/>
      <c r="O387"/>
    </row>
    <row r="388" spans="1:15" s="46" customForma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/>
      <c r="N388"/>
      <c r="O388"/>
    </row>
    <row r="389" spans="1:15" s="46" customForma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/>
      <c r="N389"/>
      <c r="O389"/>
    </row>
    <row r="390" spans="1:15" s="46" customForma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/>
      <c r="N390"/>
      <c r="O390"/>
    </row>
    <row r="391" spans="1:15" s="46" customForma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/>
      <c r="N391"/>
      <c r="O391"/>
    </row>
    <row r="392" spans="1:15" s="46" customForma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/>
      <c r="N392"/>
      <c r="O392"/>
    </row>
    <row r="393" spans="1:15" s="46" customForma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/>
      <c r="N393"/>
      <c r="O393"/>
    </row>
    <row r="394" spans="1:15" s="46" customForma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/>
      <c r="N394"/>
      <c r="O394"/>
    </row>
    <row r="395" spans="1:15" s="46" customForma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/>
      <c r="N395"/>
      <c r="O395"/>
    </row>
    <row r="396" spans="1:15" s="46" customForma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/>
      <c r="N396"/>
      <c r="O396"/>
    </row>
    <row r="397" spans="1:15" s="46" customForma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/>
      <c r="N397"/>
      <c r="O397"/>
    </row>
    <row r="398" spans="1:15" s="46" customForma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/>
      <c r="N398"/>
      <c r="O398"/>
    </row>
    <row r="399" spans="1:15" s="46" customForma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/>
      <c r="N399"/>
      <c r="O399"/>
    </row>
    <row r="400" spans="1:15" s="46" customForma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/>
      <c r="N400"/>
      <c r="O400"/>
    </row>
    <row r="401" spans="1:15" s="46" customForma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/>
      <c r="N401"/>
      <c r="O401"/>
    </row>
    <row r="402" spans="1:15" s="46" customForma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/>
      <c r="N402"/>
      <c r="O402"/>
    </row>
    <row r="403" spans="1:15" s="46" customForma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/>
      <c r="N403"/>
      <c r="O403"/>
    </row>
    <row r="404" spans="1:15" s="46" customForma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/>
      <c r="N404"/>
      <c r="O404"/>
    </row>
    <row r="405" spans="1:15" s="46" customForma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/>
      <c r="N405"/>
      <c r="O405"/>
    </row>
    <row r="406" spans="1:15" s="46" customForma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/>
      <c r="N406"/>
      <c r="O406"/>
    </row>
    <row r="407" spans="1:15" s="46" customForma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/>
      <c r="N407"/>
      <c r="O407"/>
    </row>
    <row r="408" spans="1:15" s="46" customForma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/>
      <c r="N408"/>
      <c r="O408"/>
    </row>
    <row r="409" spans="1:15" s="46" customForma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/>
      <c r="N409"/>
      <c r="O409"/>
    </row>
    <row r="410" spans="1:15" s="46" customForma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/>
      <c r="N410"/>
      <c r="O410"/>
    </row>
    <row r="411" spans="1:15" s="46" customForma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/>
      <c r="N411"/>
      <c r="O411"/>
    </row>
    <row r="412" spans="1:15" s="46" customForma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/>
      <c r="N412"/>
      <c r="O412"/>
    </row>
    <row r="413" spans="1:15" s="46" customForma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/>
      <c r="N413"/>
      <c r="O413"/>
    </row>
    <row r="414" spans="1:15" s="46" customForma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/>
      <c r="N414"/>
      <c r="O414"/>
    </row>
    <row r="415" spans="1:15" s="46" customForma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/>
      <c r="N415"/>
      <c r="O415"/>
    </row>
    <row r="416" spans="1:15" s="46" customForma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/>
      <c r="N416"/>
      <c r="O416"/>
    </row>
    <row r="417" spans="1:15" s="46" customForma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/>
      <c r="N417"/>
      <c r="O417"/>
    </row>
    <row r="418" spans="1:15" s="46" customForma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/>
      <c r="N418"/>
      <c r="O418"/>
    </row>
    <row r="419" spans="1:15" s="46" customForma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/>
      <c r="N419"/>
      <c r="O419"/>
    </row>
    <row r="420" spans="1:15" s="46" customForma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/>
      <c r="N420"/>
      <c r="O420"/>
    </row>
    <row r="421" spans="1:15" s="46" customForma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/>
      <c r="N421"/>
      <c r="O421"/>
    </row>
    <row r="422" spans="1:15" s="46" customForma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/>
      <c r="N422"/>
      <c r="O422"/>
    </row>
    <row r="423" spans="1:15" s="46" customForma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/>
      <c r="N423"/>
      <c r="O423"/>
    </row>
    <row r="424" spans="1:15" s="46" customForma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/>
      <c r="N424"/>
      <c r="O424"/>
    </row>
    <row r="425" spans="1:15" s="46" customForma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/>
      <c r="N425"/>
      <c r="O425"/>
    </row>
    <row r="426" spans="1:15" s="46" customForma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/>
      <c r="N426"/>
      <c r="O426"/>
    </row>
    <row r="427" spans="1:15" s="46" customForma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/>
      <c r="N427"/>
      <c r="O427"/>
    </row>
    <row r="428" spans="1:15" s="46" customForma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/>
      <c r="N428"/>
      <c r="O428"/>
    </row>
    <row r="429" spans="1:15" s="46" customForma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/>
      <c r="N429"/>
      <c r="O429"/>
    </row>
    <row r="430" spans="1:15" s="46" customForma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/>
      <c r="N430"/>
      <c r="O430"/>
    </row>
    <row r="431" spans="1:15" s="46" customForma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/>
      <c r="N431"/>
      <c r="O431"/>
    </row>
    <row r="432" spans="1:15" s="46" customForma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/>
      <c r="N432"/>
      <c r="O432"/>
    </row>
    <row r="433" spans="1:15" s="46" customForma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/>
      <c r="N433"/>
      <c r="O433"/>
    </row>
    <row r="434" spans="1:15" s="46" customForma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/>
      <c r="N434"/>
      <c r="O434"/>
    </row>
    <row r="435" spans="1:15" s="46" customForma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/>
      <c r="N435"/>
      <c r="O435"/>
    </row>
    <row r="436" spans="1:15" s="46" customForma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/>
      <c r="N436"/>
      <c r="O436"/>
    </row>
    <row r="437" spans="1:15" s="46" customForma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/>
      <c r="N437"/>
      <c r="O437"/>
    </row>
    <row r="438" spans="1:15" s="46" customForma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/>
      <c r="N438"/>
      <c r="O438"/>
    </row>
    <row r="439" spans="1:15" s="46" customForma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/>
      <c r="N439"/>
      <c r="O439"/>
    </row>
    <row r="440" spans="1:15" s="46" customForma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/>
      <c r="N440"/>
      <c r="O440"/>
    </row>
    <row r="441" spans="1:15" s="46" customForma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/>
      <c r="N441"/>
      <c r="O441"/>
    </row>
    <row r="442" spans="1:15" s="46" customForma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/>
      <c r="N442"/>
      <c r="O442"/>
    </row>
    <row r="443" spans="1:15" s="46" customForma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/>
      <c r="N443"/>
      <c r="O443"/>
    </row>
    <row r="444" spans="1:15" s="46" customForma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/>
      <c r="N444"/>
      <c r="O444"/>
    </row>
    <row r="445" spans="1:15" s="46" customForma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/>
      <c r="N445"/>
      <c r="O445"/>
    </row>
    <row r="446" spans="1:15" s="46" customForma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/>
      <c r="N446"/>
      <c r="O446"/>
    </row>
    <row r="447" spans="1:15" s="46" customForma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/>
      <c r="N447"/>
      <c r="O447"/>
    </row>
    <row r="448" spans="1:15" s="46" customForma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/>
      <c r="N448"/>
      <c r="O448"/>
    </row>
    <row r="449" spans="1:15" s="46" customForma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/>
      <c r="N449"/>
      <c r="O449"/>
    </row>
    <row r="450" spans="1:15" s="46" customForma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/>
      <c r="N450"/>
      <c r="O450"/>
    </row>
    <row r="451" spans="1:15" s="46" customForma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/>
      <c r="N451"/>
      <c r="O451"/>
    </row>
    <row r="452" spans="1:15" s="46" customForma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/>
      <c r="N452"/>
      <c r="O452"/>
    </row>
    <row r="453" spans="1:15" s="46" customForma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/>
      <c r="N453"/>
      <c r="O453"/>
    </row>
    <row r="454" spans="1:15" s="46" customForma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/>
      <c r="N454"/>
      <c r="O454"/>
    </row>
    <row r="455" spans="1:15" s="46" customForma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/>
      <c r="N455"/>
      <c r="O455"/>
    </row>
    <row r="456" spans="1:15" s="46" customForma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/>
      <c r="N456"/>
      <c r="O456"/>
    </row>
    <row r="457" spans="1:15" s="46" customForma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/>
      <c r="N457"/>
      <c r="O457"/>
    </row>
    <row r="458" spans="1:15" s="46" customForma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/>
      <c r="N458"/>
      <c r="O458"/>
    </row>
    <row r="459" spans="1:15" s="46" customForma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/>
      <c r="N459"/>
      <c r="O459"/>
    </row>
    <row r="460" spans="1:15" s="46" customForma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/>
      <c r="N460"/>
      <c r="O460"/>
    </row>
    <row r="461" spans="1:15" s="46" customForma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/>
      <c r="N461"/>
      <c r="O461"/>
    </row>
    <row r="462" spans="1:15" s="46" customForma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/>
      <c r="N462"/>
      <c r="O462"/>
    </row>
    <row r="463" spans="1:15" s="46" customForma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/>
      <c r="N463"/>
      <c r="O463"/>
    </row>
    <row r="464" spans="1:15" s="46" customForma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/>
      <c r="N464"/>
      <c r="O464"/>
    </row>
    <row r="465" spans="1:15" s="46" customForma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/>
      <c r="N465"/>
      <c r="O465"/>
    </row>
    <row r="466" spans="1:15" s="46" customForma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/>
      <c r="N466"/>
      <c r="O466"/>
    </row>
    <row r="467" spans="1:15" s="46" customForma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/>
      <c r="N467"/>
      <c r="O467"/>
    </row>
    <row r="468" spans="1:15" s="46" customForma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/>
      <c r="N468"/>
      <c r="O468"/>
    </row>
    <row r="469" spans="1:15" s="46" customForma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/>
      <c r="N469"/>
      <c r="O469"/>
    </row>
    <row r="470" spans="1:15" s="46" customForma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/>
      <c r="N470"/>
      <c r="O470"/>
    </row>
    <row r="471" spans="1:15" s="46" customForma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/>
      <c r="N471"/>
      <c r="O471"/>
    </row>
    <row r="472" spans="1:15" s="46" customForma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/>
      <c r="N472"/>
      <c r="O472"/>
    </row>
    <row r="473" spans="1:15" s="46" customForma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/>
      <c r="N473"/>
      <c r="O473"/>
    </row>
    <row r="474" spans="1:15" s="46" customForma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/>
      <c r="N474"/>
      <c r="O474"/>
    </row>
    <row r="475" spans="1:15" s="46" customForma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/>
      <c r="N475"/>
      <c r="O475"/>
    </row>
    <row r="476" spans="1:15" s="46" customForma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/>
      <c r="N476"/>
      <c r="O476"/>
    </row>
    <row r="477" spans="1:15" s="46" customForma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/>
      <c r="N477"/>
      <c r="O477"/>
    </row>
    <row r="478" spans="1:15" s="46" customForma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/>
      <c r="N478"/>
      <c r="O478"/>
    </row>
    <row r="479" spans="1:15" s="46" customForma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/>
      <c r="N479"/>
      <c r="O479"/>
    </row>
    <row r="480" spans="1:15" s="46" customForma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/>
      <c r="N480"/>
      <c r="O480"/>
    </row>
    <row r="481" spans="1:15" s="46" customForma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/>
      <c r="N481"/>
      <c r="O481"/>
    </row>
    <row r="482" spans="1:15" s="46" customForma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/>
      <c r="N482"/>
      <c r="O482"/>
    </row>
    <row r="483" spans="1:15" s="46" customForma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/>
      <c r="N483"/>
      <c r="O483"/>
    </row>
    <row r="484" spans="1:15" s="46" customForma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/>
      <c r="N484"/>
      <c r="O484"/>
    </row>
    <row r="485" spans="1:15" s="46" customForma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/>
      <c r="N485"/>
      <c r="O485"/>
    </row>
    <row r="486" spans="1:15" s="46" customForma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/>
      <c r="N486"/>
      <c r="O486"/>
    </row>
    <row r="487" spans="1:15" s="46" customForma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/>
      <c r="N487"/>
      <c r="O487"/>
    </row>
    <row r="488" spans="1:15" s="46" customForma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/>
      <c r="N488"/>
      <c r="O488"/>
    </row>
    <row r="489" spans="1:15" s="46" customForma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/>
      <c r="N489"/>
      <c r="O489"/>
    </row>
    <row r="490" spans="1:15" s="46" customForma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/>
      <c r="N490"/>
      <c r="O490"/>
    </row>
    <row r="491" spans="1:15" s="46" customForma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/>
      <c r="N491"/>
      <c r="O491"/>
    </row>
    <row r="492" spans="1:15" s="46" customForma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/>
      <c r="N492"/>
      <c r="O492"/>
    </row>
    <row r="493" spans="1:15" s="46" customForma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/>
      <c r="N493"/>
      <c r="O493"/>
    </row>
    <row r="494" spans="1:15" s="46" customForma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/>
      <c r="N494"/>
      <c r="O494"/>
    </row>
    <row r="495" spans="1:15" s="46" customForma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/>
      <c r="N495"/>
      <c r="O495"/>
    </row>
    <row r="496" spans="1:15" s="46" customForma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/>
      <c r="N496"/>
      <c r="O496"/>
    </row>
    <row r="497" spans="1:15" s="46" customForma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/>
      <c r="N497"/>
      <c r="O497"/>
    </row>
    <row r="498" spans="1:15" s="46" customForma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/>
      <c r="N498"/>
      <c r="O498"/>
    </row>
    <row r="499" spans="1:15" s="46" customForma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/>
      <c r="N499"/>
      <c r="O499"/>
    </row>
    <row r="500" spans="1:15" s="46" customForma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/>
      <c r="N500"/>
      <c r="O500"/>
    </row>
    <row r="501" spans="1:15" s="46" customForma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/>
      <c r="N501"/>
      <c r="O501"/>
    </row>
    <row r="502" spans="1:15" s="46" customForma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/>
      <c r="N502"/>
      <c r="O502"/>
    </row>
    <row r="503" spans="1:15" s="46" customForma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/>
      <c r="N503"/>
      <c r="O503"/>
    </row>
    <row r="504" spans="1:15" s="46" customForma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/>
      <c r="N504"/>
      <c r="O504"/>
    </row>
    <row r="505" spans="1:15" s="46" customForma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/>
      <c r="N505"/>
      <c r="O505"/>
    </row>
    <row r="506" spans="1:15" s="46" customForma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/>
      <c r="N506"/>
      <c r="O506"/>
    </row>
    <row r="507" spans="1:15" s="46" customForma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/>
      <c r="N507"/>
      <c r="O507"/>
    </row>
    <row r="508" spans="1:15" s="46" customForma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/>
      <c r="N508"/>
      <c r="O508"/>
    </row>
    <row r="509" spans="1:15" s="46" customForma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/>
      <c r="N509"/>
      <c r="O509"/>
    </row>
    <row r="510" spans="1:15" s="46" customForma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/>
      <c r="N510"/>
      <c r="O510"/>
    </row>
    <row r="511" spans="1:15" s="46" customForma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/>
      <c r="N511"/>
      <c r="O511"/>
    </row>
    <row r="512" spans="1:15" s="46" customForma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/>
      <c r="N512"/>
      <c r="O512"/>
    </row>
    <row r="513" spans="1:15" s="46" customForma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/>
      <c r="N513"/>
      <c r="O513"/>
    </row>
    <row r="514" spans="1:15" s="46" customForma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/>
      <c r="N514"/>
      <c r="O514"/>
    </row>
    <row r="515" spans="1:15" s="46" customForma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/>
      <c r="N515"/>
      <c r="O515"/>
    </row>
    <row r="516" spans="1:15" s="46" customForma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/>
      <c r="N516"/>
      <c r="O516"/>
    </row>
    <row r="517" spans="1:15" s="46" customForma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/>
      <c r="N517"/>
      <c r="O517"/>
    </row>
    <row r="518" spans="1:15" s="46" customForma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/>
      <c r="N518"/>
      <c r="O518"/>
    </row>
    <row r="519" spans="1:15" s="46" customForma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/>
      <c r="N519"/>
      <c r="O519"/>
    </row>
    <row r="520" spans="1:15" s="46" customForma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/>
      <c r="N520"/>
      <c r="O520"/>
    </row>
    <row r="521" spans="1:15" s="46" customForma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/>
      <c r="N521"/>
      <c r="O521"/>
    </row>
    <row r="522" spans="1:15" s="46" customForma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/>
      <c r="N522"/>
      <c r="O522"/>
    </row>
    <row r="523" spans="1:15" s="46" customForma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/>
      <c r="N523"/>
      <c r="O523"/>
    </row>
    <row r="524" spans="1:15" s="46" customForma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/>
      <c r="N524"/>
      <c r="O524"/>
    </row>
    <row r="525" spans="1:15" s="46" customForma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/>
      <c r="N525"/>
      <c r="O525"/>
    </row>
    <row r="526" spans="1:15" s="46" customForma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/>
      <c r="N526"/>
      <c r="O526"/>
    </row>
    <row r="527" spans="1:15" s="46" customForma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/>
      <c r="N527"/>
      <c r="O527"/>
    </row>
    <row r="528" spans="1:15" s="46" customForma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/>
      <c r="N528"/>
      <c r="O528"/>
    </row>
    <row r="529" spans="1:15" s="46" customForma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/>
      <c r="N529"/>
      <c r="O529"/>
    </row>
    <row r="530" spans="1:15" s="46" customForma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/>
      <c r="N530"/>
      <c r="O530"/>
    </row>
    <row r="531" spans="1:15" s="46" customForma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/>
      <c r="N531"/>
      <c r="O531"/>
    </row>
    <row r="532" spans="1:15" s="46" customForma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/>
      <c r="N532"/>
      <c r="O532"/>
    </row>
    <row r="533" spans="1:15" s="46" customForma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/>
      <c r="N533"/>
      <c r="O533"/>
    </row>
    <row r="534" spans="1:15" s="46" customForma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/>
      <c r="N534"/>
      <c r="O534"/>
    </row>
    <row r="535" spans="1:15" s="46" customForma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/>
      <c r="N535"/>
      <c r="O535"/>
    </row>
    <row r="536" spans="1:15" s="46" customForma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/>
      <c r="N536"/>
      <c r="O536"/>
    </row>
    <row r="537" spans="1:15" s="46" customForma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/>
      <c r="N537"/>
      <c r="O537"/>
    </row>
    <row r="538" spans="1:15" s="46" customForma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/>
      <c r="N538"/>
      <c r="O538"/>
    </row>
    <row r="539" spans="1:15" s="46" customForma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/>
      <c r="N539"/>
      <c r="O539"/>
    </row>
    <row r="540" spans="1:15" s="46" customForma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/>
      <c r="N540"/>
      <c r="O540"/>
    </row>
    <row r="541" spans="1:15" s="46" customForma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/>
      <c r="N541"/>
      <c r="O541"/>
    </row>
    <row r="542" spans="1:15" s="46" customForma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/>
      <c r="N542"/>
      <c r="O542"/>
    </row>
    <row r="543" spans="1:15" s="46" customForma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/>
      <c r="N543"/>
      <c r="O543"/>
    </row>
    <row r="544" spans="1:15" s="46" customForma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/>
      <c r="N544"/>
      <c r="O544"/>
    </row>
    <row r="545" spans="1:15" s="46" customForma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/>
      <c r="N545"/>
      <c r="O545"/>
    </row>
    <row r="546" spans="1:15" s="46" customForma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/>
      <c r="N546"/>
      <c r="O546"/>
    </row>
    <row r="547" spans="1:15" s="46" customForma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/>
      <c r="N547"/>
      <c r="O547"/>
    </row>
    <row r="548" spans="1:15" s="46" customForma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/>
      <c r="N548"/>
      <c r="O548"/>
    </row>
    <row r="549" spans="1:15" s="46" customForma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/>
      <c r="N549"/>
      <c r="O549"/>
    </row>
    <row r="550" spans="1:15" s="46" customForma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/>
      <c r="N550"/>
      <c r="O550"/>
    </row>
    <row r="551" spans="1:15" s="46" customForma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/>
      <c r="N551"/>
      <c r="O551"/>
    </row>
    <row r="552" spans="1:15" s="46" customForma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/>
      <c r="N552"/>
      <c r="O552"/>
    </row>
    <row r="553" spans="1:15" s="46" customForma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/>
      <c r="N553"/>
      <c r="O553"/>
    </row>
    <row r="554" spans="1:15" s="46" customForma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/>
      <c r="N554"/>
      <c r="O554"/>
    </row>
    <row r="555" spans="1:15" s="46" customForma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/>
      <c r="N555"/>
      <c r="O555"/>
    </row>
    <row r="556" spans="1:15" s="46" customForma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/>
      <c r="N556"/>
      <c r="O556"/>
    </row>
    <row r="557" spans="1:15" s="46" customForma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/>
      <c r="N557"/>
      <c r="O557"/>
    </row>
    <row r="558" spans="1:15" s="46" customForma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/>
      <c r="N558"/>
      <c r="O558"/>
    </row>
    <row r="559" spans="1:15" s="46" customForma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/>
      <c r="N559"/>
      <c r="O559"/>
    </row>
    <row r="560" spans="1:15" s="46" customForma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/>
      <c r="N560"/>
      <c r="O560"/>
    </row>
    <row r="561" spans="1:15" s="46" customForma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/>
      <c r="N561"/>
      <c r="O561"/>
    </row>
    <row r="562" spans="1:15" s="46" customForma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/>
      <c r="N562"/>
      <c r="O562"/>
    </row>
    <row r="563" spans="1:15" s="46" customForma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/>
      <c r="N563"/>
      <c r="O563"/>
    </row>
    <row r="564" spans="1:15" s="46" customForma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/>
      <c r="N564"/>
      <c r="O564"/>
    </row>
    <row r="565" spans="1:15" s="46" customForma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/>
      <c r="N565"/>
      <c r="O565"/>
    </row>
    <row r="566" spans="1:15" s="46" customForma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/>
      <c r="N566"/>
      <c r="O566"/>
    </row>
    <row r="567" spans="1:15" s="46" customForma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/>
      <c r="N567"/>
      <c r="O567"/>
    </row>
    <row r="568" spans="1:15" s="46" customForma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/>
      <c r="N568"/>
      <c r="O568"/>
    </row>
    <row r="569" spans="1:15" s="46" customForma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/>
      <c r="N569"/>
      <c r="O569"/>
    </row>
    <row r="570" spans="1:15" s="46" customForma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/>
      <c r="N570"/>
      <c r="O570"/>
    </row>
    <row r="571" spans="1:15" s="46" customForma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/>
      <c r="N571"/>
      <c r="O571"/>
    </row>
    <row r="572" spans="1:15" s="46" customForma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/>
      <c r="N572"/>
      <c r="O572"/>
    </row>
    <row r="573" spans="1:15" s="46" customForma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/>
      <c r="N573"/>
      <c r="O573"/>
    </row>
    <row r="574" spans="1:15" s="46" customForma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/>
      <c r="N574"/>
      <c r="O574"/>
    </row>
    <row r="575" spans="1:15" s="46" customForma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/>
      <c r="N575"/>
      <c r="O575"/>
    </row>
    <row r="576" spans="1:15" s="46" customForma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/>
      <c r="N576"/>
      <c r="O576"/>
    </row>
    <row r="577" spans="1:15" s="46" customForma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/>
      <c r="N577"/>
      <c r="O577"/>
    </row>
    <row r="578" spans="1:15" s="46" customForma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/>
      <c r="N578"/>
      <c r="O578"/>
    </row>
    <row r="579" spans="1:15" s="46" customForma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/>
      <c r="N579"/>
      <c r="O579"/>
    </row>
    <row r="580" spans="1:15" s="46" customForma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/>
      <c r="N580"/>
      <c r="O580"/>
    </row>
    <row r="581" spans="1:15" s="46" customForma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/>
      <c r="N581"/>
      <c r="O581"/>
    </row>
    <row r="582" spans="1:15" s="46" customForma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/>
      <c r="N582"/>
      <c r="O582"/>
    </row>
    <row r="583" spans="1:15" s="46" customForma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/>
      <c r="N583"/>
      <c r="O583"/>
    </row>
    <row r="584" spans="1:15" s="46" customForma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/>
      <c r="N584"/>
      <c r="O584"/>
    </row>
    <row r="585" spans="1:15" s="46" customForma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/>
      <c r="N585"/>
      <c r="O585"/>
    </row>
    <row r="586" spans="1:15" s="46" customForma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/>
      <c r="N586"/>
      <c r="O586"/>
    </row>
    <row r="587" spans="1:15" s="46" customForma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/>
      <c r="N587"/>
      <c r="O587"/>
    </row>
    <row r="588" spans="1:15" s="46" customForma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/>
      <c r="N588"/>
      <c r="O588"/>
    </row>
    <row r="589" spans="1:15" s="46" customForma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/>
      <c r="N589"/>
      <c r="O589"/>
    </row>
    <row r="590" spans="1:15" s="46" customForma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/>
      <c r="N590"/>
      <c r="O590"/>
    </row>
    <row r="591" spans="1:15" s="46" customForma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/>
      <c r="N591"/>
      <c r="O591"/>
    </row>
    <row r="592" spans="1:15" s="46" customForma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/>
      <c r="N592"/>
      <c r="O592"/>
    </row>
    <row r="593" spans="1:15" s="46" customForma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/>
      <c r="N593"/>
      <c r="O593"/>
    </row>
    <row r="594" spans="1:15" s="46" customForma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/>
      <c r="N594"/>
      <c r="O594"/>
    </row>
    <row r="595" spans="1:15" s="46" customForma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/>
      <c r="N595"/>
      <c r="O595"/>
    </row>
    <row r="596" spans="1:15" s="46" customForma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/>
      <c r="N596"/>
      <c r="O596"/>
    </row>
    <row r="597" spans="1:15" s="46" customForma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/>
      <c r="N597"/>
      <c r="O597"/>
    </row>
    <row r="598" spans="1:15" s="46" customForma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/>
      <c r="N598"/>
      <c r="O598"/>
    </row>
    <row r="599" spans="1:15" s="46" customForma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/>
      <c r="N599"/>
      <c r="O599"/>
    </row>
    <row r="600" spans="1:15" s="46" customForma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/>
      <c r="N600"/>
      <c r="O600"/>
    </row>
    <row r="601" spans="1:15" s="46" customForma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/>
      <c r="N601"/>
      <c r="O601"/>
    </row>
    <row r="602" spans="1:15" s="46" customForma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/>
      <c r="N602"/>
      <c r="O602"/>
    </row>
    <row r="603" spans="1:15" s="46" customForma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/>
      <c r="N603"/>
      <c r="O603"/>
    </row>
    <row r="604" spans="1:15" s="46" customForma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/>
      <c r="N604"/>
      <c r="O604"/>
    </row>
    <row r="605" spans="1:15" s="46" customForma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/>
      <c r="N605"/>
      <c r="O605"/>
    </row>
    <row r="607" spans="1:15" s="46" customForma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/>
      <c r="N607"/>
      <c r="O607"/>
    </row>
    <row r="608" spans="1:15" s="46" customForma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/>
      <c r="N608"/>
      <c r="O608"/>
    </row>
    <row r="609" spans="1:15" s="46" customForma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/>
      <c r="N609"/>
      <c r="O609"/>
    </row>
    <row r="610" spans="1:15" s="46" customForma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/>
      <c r="N610"/>
      <c r="O610"/>
    </row>
    <row r="611" spans="1:15" s="46" customForma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/>
      <c r="N611"/>
      <c r="O611"/>
    </row>
    <row r="612" spans="1:15" s="46" customForma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/>
      <c r="N612"/>
      <c r="O612"/>
    </row>
    <row r="613" spans="1:15" s="46" customForma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/>
      <c r="N613"/>
      <c r="O613"/>
    </row>
    <row r="614" spans="1:15" s="46" customForma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/>
      <c r="N614"/>
      <c r="O614"/>
    </row>
    <row r="615" spans="1:15" s="46" customForma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/>
      <c r="N615"/>
      <c r="O615"/>
    </row>
    <row r="616" spans="1:15" s="46" customForma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/>
      <c r="N616"/>
      <c r="O616"/>
    </row>
    <row r="617" spans="1:15" s="46" customForma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/>
      <c r="N617"/>
      <c r="O617"/>
    </row>
    <row r="618" spans="1:15" s="46" customForma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/>
      <c r="N618"/>
      <c r="O618"/>
    </row>
    <row r="619" spans="1:15" s="46" customForma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/>
      <c r="N619"/>
      <c r="O619"/>
    </row>
    <row r="620" spans="1:15" s="46" customForma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/>
      <c r="N620"/>
      <c r="O620"/>
    </row>
    <row r="621" spans="1:15" s="46" customForma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/>
      <c r="N621"/>
      <c r="O621"/>
    </row>
    <row r="622" spans="1:15" s="46" customForma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/>
      <c r="N622"/>
      <c r="O622"/>
    </row>
    <row r="623" spans="1:15" s="46" customForma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/>
      <c r="N623"/>
      <c r="O623"/>
    </row>
    <row r="624" spans="1:15" s="46" customForma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/>
      <c r="N624"/>
      <c r="O624"/>
    </row>
    <row r="625" spans="1:15" s="46" customForma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/>
      <c r="N625"/>
      <c r="O625"/>
    </row>
    <row r="626" spans="1:15" s="46" customForma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/>
      <c r="N626"/>
      <c r="O626"/>
    </row>
    <row r="627" spans="1:15" s="46" customForma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/>
      <c r="N627"/>
      <c r="O627"/>
    </row>
    <row r="628" spans="1:15" s="46" customForma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/>
      <c r="N628"/>
      <c r="O628"/>
    </row>
    <row r="629" spans="1:15" s="46" customForma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/>
      <c r="N629"/>
      <c r="O629"/>
    </row>
    <row r="630" spans="1:15" s="46" customForma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/>
      <c r="N630"/>
      <c r="O630"/>
    </row>
    <row r="631" spans="1:15" s="46" customForma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/>
      <c r="N631"/>
      <c r="O631"/>
    </row>
    <row r="632" spans="1:15" s="46" customForma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/>
      <c r="N632"/>
      <c r="O632"/>
    </row>
    <row r="633" spans="1:15" s="46" customForma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/>
      <c r="N633"/>
      <c r="O633"/>
    </row>
    <row r="634" spans="1:15" s="46" customForma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/>
      <c r="N634"/>
      <c r="O634"/>
    </row>
    <row r="635" spans="1:15" s="46" customForma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/>
      <c r="N635"/>
      <c r="O635"/>
    </row>
    <row r="636" spans="1:15" s="46" customForma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/>
      <c r="N636"/>
      <c r="O636"/>
    </row>
    <row r="637" spans="1:15" s="46" customForma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/>
      <c r="N637"/>
      <c r="O637"/>
    </row>
    <row r="638" spans="1:15" s="46" customForma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/>
      <c r="N638"/>
      <c r="O638"/>
    </row>
    <row r="639" spans="1:15" s="46" customForma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/>
      <c r="N639"/>
      <c r="O639"/>
    </row>
    <row r="640" spans="1:15" s="46" customForma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/>
      <c r="N640"/>
      <c r="O640"/>
    </row>
    <row r="641" spans="1:15" s="46" customForma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/>
      <c r="N641"/>
      <c r="O641"/>
    </row>
    <row r="642" spans="1:15" s="46" customForma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/>
      <c r="N642"/>
      <c r="O642"/>
    </row>
    <row r="643" spans="1:15" s="46" customForma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/>
      <c r="N643"/>
      <c r="O643"/>
    </row>
    <row r="644" spans="1:15" s="46" customForma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/>
      <c r="N644"/>
      <c r="O644"/>
    </row>
    <row r="645" spans="1:15" s="46" customForma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/>
      <c r="N645"/>
      <c r="O645"/>
    </row>
    <row r="646" spans="1:15" s="46" customForma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/>
      <c r="N646"/>
      <c r="O646"/>
    </row>
    <row r="647" spans="1:15" s="46" customForma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/>
      <c r="N647"/>
      <c r="O647"/>
    </row>
    <row r="648" spans="1:15" s="46" customForma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/>
      <c r="N648"/>
      <c r="O648"/>
    </row>
    <row r="649" spans="1:15" s="46" customForma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/>
      <c r="N649"/>
      <c r="O649"/>
    </row>
    <row r="650" spans="1:15" s="46" customForma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/>
      <c r="N650"/>
      <c r="O650"/>
    </row>
    <row r="651" spans="1:15" s="46" customForma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/>
      <c r="N651"/>
      <c r="O651"/>
    </row>
    <row r="652" spans="1:15" s="46" customForma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/>
      <c r="N652"/>
      <c r="O652"/>
    </row>
    <row r="653" spans="1:15" s="46" customForma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/>
      <c r="N653"/>
      <c r="O653"/>
    </row>
    <row r="654" spans="1:15" s="46" customForma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/>
      <c r="N654"/>
      <c r="O654"/>
    </row>
    <row r="655" spans="1:15" s="46" customForma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/>
      <c r="N655"/>
      <c r="O655"/>
    </row>
    <row r="656" spans="1:15" s="46" customForma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/>
      <c r="N656"/>
      <c r="O656"/>
    </row>
    <row r="657" spans="1:15" s="46" customForma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/>
      <c r="N657"/>
      <c r="O657"/>
    </row>
    <row r="658" spans="1:15" s="46" customForma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/>
      <c r="N658"/>
      <c r="O658"/>
    </row>
    <row r="659" spans="1:15" s="46" customForma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/>
      <c r="N659"/>
      <c r="O659"/>
    </row>
    <row r="660" spans="1:15" s="46" customForma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/>
      <c r="N660"/>
      <c r="O660"/>
    </row>
    <row r="661" spans="1:15" s="46" customForma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/>
      <c r="N661"/>
      <c r="O661"/>
    </row>
    <row r="662" spans="1:15" s="46" customForma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/>
      <c r="N662"/>
      <c r="O662"/>
    </row>
    <row r="663" spans="1:15" s="46" customForma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/>
      <c r="N663"/>
      <c r="O663"/>
    </row>
    <row r="664" spans="1:15" s="46" customForma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/>
      <c r="N664"/>
      <c r="O664"/>
    </row>
    <row r="665" spans="1:15" s="46" customForma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/>
      <c r="N665"/>
      <c r="O665"/>
    </row>
    <row r="666" spans="1:15" s="46" customForma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/>
      <c r="N666"/>
      <c r="O666"/>
    </row>
    <row r="667" spans="1:15" s="46" customForma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/>
      <c r="N667"/>
      <c r="O667"/>
    </row>
    <row r="668" spans="1:15" s="46" customForma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/>
      <c r="N668"/>
      <c r="O668"/>
    </row>
    <row r="669" spans="1:15" s="46" customForma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/>
      <c r="N669"/>
      <c r="O669"/>
    </row>
    <row r="670" spans="1:15" s="46" customForma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/>
      <c r="N670"/>
      <c r="O670"/>
    </row>
    <row r="671" spans="1:15" s="46" customForma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/>
      <c r="N671"/>
      <c r="O671"/>
    </row>
    <row r="672" spans="1:15" s="46" customForma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/>
      <c r="N672"/>
      <c r="O672"/>
    </row>
    <row r="673" spans="1:15" s="46" customForma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/>
      <c r="N673"/>
      <c r="O673"/>
    </row>
    <row r="674" spans="1:15" s="46" customForma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/>
      <c r="N674"/>
      <c r="O674"/>
    </row>
    <row r="675" spans="1:15" s="46" customForma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/>
      <c r="N675"/>
      <c r="O675"/>
    </row>
    <row r="676" spans="1:15" s="46" customForma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/>
      <c r="N676"/>
      <c r="O676"/>
    </row>
    <row r="677" spans="1:15" s="46" customForma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/>
      <c r="N677"/>
      <c r="O677"/>
    </row>
    <row r="678" spans="1:15" s="46" customForma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/>
      <c r="N678"/>
      <c r="O678"/>
    </row>
    <row r="679" spans="1:15" s="46" customForma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/>
      <c r="N679"/>
      <c r="O679"/>
    </row>
    <row r="680" spans="1:15" s="46" customForma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/>
      <c r="N680"/>
      <c r="O680"/>
    </row>
    <row r="681" spans="1:15" s="46" customForma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/>
      <c r="N681"/>
      <c r="O681"/>
    </row>
    <row r="682" spans="1:15" s="46" customForma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/>
      <c r="N682"/>
      <c r="O682"/>
    </row>
    <row r="683" spans="1:15" s="46" customForma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/>
      <c r="N683"/>
      <c r="O683"/>
    </row>
    <row r="684" spans="1:15" s="46" customForma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/>
      <c r="N684"/>
      <c r="O684"/>
    </row>
    <row r="685" spans="1:15" s="46" customForma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/>
      <c r="N685"/>
      <c r="O685"/>
    </row>
    <row r="686" spans="1:15" s="46" customForma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/>
      <c r="N686"/>
      <c r="O686"/>
    </row>
    <row r="687" spans="1:15" s="46" customForma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/>
      <c r="N687"/>
      <c r="O687"/>
    </row>
    <row r="688" spans="1:15" s="46" customForma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/>
      <c r="N688"/>
      <c r="O688"/>
    </row>
    <row r="689" spans="1:15" s="46" customForma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/>
      <c r="N689"/>
      <c r="O689"/>
    </row>
    <row r="690" spans="1:15" s="46" customForma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/>
      <c r="N690"/>
      <c r="O690"/>
    </row>
    <row r="691" spans="1:15" s="46" customForma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/>
      <c r="N691"/>
      <c r="O691"/>
    </row>
    <row r="692" spans="1:15" s="46" customForma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/>
      <c r="N692"/>
      <c r="O692"/>
    </row>
    <row r="693" spans="1:15" s="46" customForma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/>
      <c r="N693"/>
      <c r="O693"/>
    </row>
    <row r="694" spans="1:15" s="46" customForma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/>
      <c r="N694"/>
      <c r="O694"/>
    </row>
    <row r="695" spans="1:15" s="46" customForma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/>
      <c r="N695"/>
      <c r="O695"/>
    </row>
    <row r="696" spans="1:15" s="46" customForma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/>
      <c r="N696"/>
      <c r="O696"/>
    </row>
    <row r="697" spans="1:15" s="46" customForma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/>
      <c r="N697"/>
      <c r="O697"/>
    </row>
    <row r="698" spans="1:15" s="46" customForma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/>
      <c r="N698"/>
      <c r="O698"/>
    </row>
    <row r="699" spans="1:15" s="46" customForma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/>
      <c r="N699"/>
      <c r="O699"/>
    </row>
    <row r="700" spans="1:15" s="46" customForma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/>
      <c r="N700"/>
      <c r="O700"/>
    </row>
    <row r="701" spans="1:15" s="46" customForma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/>
      <c r="N701"/>
      <c r="O701"/>
    </row>
    <row r="702" spans="1:15" s="46" customForma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/>
      <c r="N702"/>
      <c r="O702"/>
    </row>
    <row r="703" spans="1:15" s="46" customForma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/>
      <c r="N703"/>
      <c r="O703"/>
    </row>
    <row r="704" spans="1:15" s="46" customForma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/>
      <c r="N704"/>
      <c r="O704"/>
    </row>
    <row r="705" spans="1:15" s="46" customForma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/>
      <c r="N705"/>
      <c r="O705"/>
    </row>
    <row r="706" spans="1:15" s="46" customForma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/>
      <c r="N706"/>
      <c r="O706"/>
    </row>
    <row r="707" spans="1:15" s="46" customForma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/>
      <c r="N707"/>
      <c r="O707"/>
    </row>
    <row r="708" spans="1:15" s="46" customForma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/>
      <c r="N708"/>
      <c r="O708"/>
    </row>
    <row r="709" spans="1:15" s="46" customForma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/>
      <c r="N709"/>
      <c r="O709"/>
    </row>
    <row r="710" spans="1:15" s="46" customForma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/>
      <c r="N710"/>
      <c r="O710"/>
    </row>
    <row r="711" spans="1:15" s="46" customForma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/>
      <c r="N711"/>
      <c r="O711"/>
    </row>
    <row r="712" spans="1:15" s="46" customForma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/>
      <c r="N712"/>
      <c r="O712"/>
    </row>
    <row r="713" spans="1:15" s="46" customForma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/>
      <c r="N713"/>
      <c r="O713"/>
    </row>
    <row r="714" spans="1:15" s="46" customForma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/>
      <c r="N714"/>
      <c r="O714"/>
    </row>
    <row r="715" spans="1:15" s="46" customForma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/>
      <c r="N715"/>
      <c r="O715"/>
    </row>
    <row r="716" spans="1:15" s="46" customForma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/>
      <c r="N716"/>
      <c r="O716"/>
    </row>
    <row r="717" spans="1:15" s="46" customForma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/>
      <c r="N717"/>
      <c r="O717"/>
    </row>
    <row r="718" spans="1:15" s="46" customForma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/>
      <c r="N718"/>
      <c r="O718"/>
    </row>
    <row r="719" spans="1:15" s="46" customForma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/>
      <c r="N719"/>
      <c r="O719"/>
    </row>
    <row r="720" spans="1:15" s="46" customForma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/>
      <c r="N720"/>
      <c r="O720"/>
    </row>
    <row r="721" spans="1:15" s="46" customForma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/>
      <c r="N721"/>
      <c r="O721"/>
    </row>
    <row r="722" spans="1:15" s="46" customForma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/>
      <c r="N722"/>
      <c r="O722"/>
    </row>
    <row r="723" spans="1:15" s="46" customForma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/>
      <c r="N723"/>
      <c r="O723"/>
    </row>
    <row r="724" spans="1:15" s="46" customForma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/>
      <c r="N724"/>
      <c r="O724"/>
    </row>
    <row r="725" spans="1:15" s="46" customForma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/>
      <c r="N725"/>
      <c r="O725"/>
    </row>
    <row r="726" spans="1:15" s="46" customForma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/>
      <c r="N726"/>
      <c r="O726"/>
    </row>
    <row r="727" spans="1:15" s="46" customForma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/>
      <c r="N727"/>
      <c r="O727"/>
    </row>
    <row r="728" spans="1:15" s="46" customForma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/>
      <c r="N728"/>
      <c r="O728"/>
    </row>
    <row r="729" spans="1:15" s="46" customForma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/>
      <c r="N729"/>
      <c r="O729"/>
    </row>
    <row r="730" spans="1:15" s="46" customForma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/>
      <c r="N730"/>
      <c r="O730"/>
    </row>
    <row r="731" spans="1:15" s="46" customForma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/>
      <c r="N731"/>
      <c r="O731"/>
    </row>
    <row r="732" spans="1:15" s="46" customForma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/>
      <c r="N732"/>
      <c r="O732"/>
    </row>
    <row r="733" spans="1:15" s="46" customForma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/>
      <c r="N733"/>
      <c r="O733"/>
    </row>
    <row r="734" spans="1:15" s="46" customForma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/>
      <c r="N734"/>
      <c r="O734"/>
    </row>
    <row r="735" spans="1:15" s="46" customForma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/>
      <c r="N735"/>
      <c r="O735"/>
    </row>
    <row r="736" spans="1:15" s="46" customForma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/>
      <c r="N736"/>
      <c r="O736"/>
    </row>
    <row r="737" spans="1:15" s="46" customForma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/>
      <c r="N737"/>
      <c r="O737"/>
    </row>
    <row r="738" spans="1:15" s="46" customForma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/>
      <c r="N738"/>
      <c r="O738"/>
    </row>
    <row r="739" spans="1:15" s="46" customForma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/>
      <c r="N739"/>
      <c r="O739"/>
    </row>
    <row r="740" spans="1:15" s="46" customForma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/>
      <c r="N740"/>
      <c r="O740"/>
    </row>
    <row r="741" spans="1:15" s="46" customForma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/>
      <c r="N741"/>
      <c r="O741"/>
    </row>
    <row r="742" spans="1:15" s="46" customForma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/>
      <c r="N742"/>
      <c r="O742"/>
    </row>
    <row r="743" spans="1:15" s="46" customForma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/>
      <c r="N743"/>
      <c r="O743"/>
    </row>
    <row r="744" spans="1:15" s="46" customForma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/>
      <c r="N744"/>
      <c r="O744"/>
    </row>
    <row r="745" spans="1:15" s="46" customForma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/>
      <c r="N745"/>
      <c r="O745"/>
    </row>
    <row r="746" spans="1:15" s="46" customForma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/>
      <c r="N746"/>
      <c r="O746"/>
    </row>
    <row r="747" spans="1:15" s="46" customForma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/>
      <c r="N747"/>
      <c r="O747"/>
    </row>
    <row r="748" spans="1:15" s="46" customForma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/>
      <c r="N748"/>
      <c r="O748"/>
    </row>
    <row r="749" spans="1:15" s="46" customForma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/>
      <c r="N749"/>
      <c r="O749"/>
    </row>
    <row r="750" spans="1:15" s="46" customForma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/>
      <c r="N750"/>
      <c r="O750"/>
    </row>
    <row r="751" spans="1:15" s="46" customForma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/>
      <c r="N751"/>
      <c r="O751"/>
    </row>
    <row r="752" spans="1:15" s="46" customForma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/>
      <c r="N752"/>
      <c r="O752"/>
    </row>
    <row r="753" spans="1:15" s="46" customForma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/>
      <c r="N753"/>
      <c r="O753"/>
    </row>
    <row r="754" spans="1:15" s="46" customForma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/>
      <c r="N754"/>
      <c r="O754"/>
    </row>
    <row r="755" spans="1:15" s="46" customForma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/>
      <c r="N755"/>
      <c r="O755"/>
    </row>
    <row r="756" spans="1:15" s="46" customForma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/>
      <c r="N756"/>
      <c r="O756"/>
    </row>
    <row r="757" spans="1:15" s="46" customForma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/>
      <c r="N757"/>
      <c r="O757"/>
    </row>
    <row r="758" spans="1:15" s="46" customForma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/>
      <c r="N758"/>
      <c r="O758"/>
    </row>
    <row r="759" spans="1:15" s="46" customForma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/>
      <c r="N759"/>
      <c r="O759"/>
    </row>
    <row r="760" spans="1:15" s="46" customForma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/>
      <c r="N760"/>
      <c r="O760"/>
    </row>
    <row r="761" spans="1:15" s="46" customForma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/>
      <c r="N761"/>
      <c r="O761"/>
    </row>
    <row r="762" spans="1:15" s="46" customForma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/>
      <c r="N762"/>
      <c r="O762"/>
    </row>
    <row r="763" spans="1:15" s="46" customForma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/>
      <c r="N763"/>
      <c r="O763"/>
    </row>
    <row r="764" spans="1:15" s="46" customForma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/>
      <c r="N764"/>
      <c r="O764"/>
    </row>
    <row r="765" spans="1:15" s="46" customForma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/>
      <c r="N765"/>
      <c r="O765"/>
    </row>
    <row r="766" spans="1:15" s="46" customForma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/>
      <c r="N766"/>
      <c r="O766"/>
    </row>
    <row r="767" spans="1:15" s="46" customForma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/>
      <c r="N767"/>
      <c r="O767"/>
    </row>
    <row r="768" spans="1:15" s="46" customForma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/>
      <c r="N768"/>
      <c r="O768"/>
    </row>
    <row r="769" spans="1:15" s="46" customForma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/>
      <c r="N769"/>
      <c r="O769"/>
    </row>
    <row r="770" spans="1:15" s="46" customForma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/>
      <c r="N770"/>
      <c r="O770"/>
    </row>
    <row r="771" spans="1:15" s="46" customForma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/>
      <c r="N771"/>
      <c r="O771"/>
    </row>
    <row r="772" spans="1:15" s="46" customForma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/>
      <c r="N772"/>
      <c r="O772"/>
    </row>
    <row r="773" spans="1:15" s="46" customForma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/>
      <c r="N773"/>
      <c r="O773"/>
    </row>
    <row r="774" spans="1:15" s="46" customForma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/>
      <c r="N774"/>
      <c r="O774"/>
    </row>
    <row r="775" spans="1:15" s="46" customForma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/>
      <c r="N775"/>
      <c r="O775"/>
    </row>
    <row r="776" spans="1:15" s="46" customForma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/>
      <c r="N776"/>
      <c r="O776"/>
    </row>
    <row r="777" spans="1:15" s="46" customForma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/>
      <c r="N777"/>
      <c r="O777"/>
    </row>
    <row r="778" spans="1:15" s="46" customForma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/>
      <c r="N778"/>
      <c r="O778"/>
    </row>
    <row r="779" spans="1:15" s="46" customForma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/>
      <c r="N779"/>
      <c r="O779"/>
    </row>
    <row r="780" spans="1:15" s="46" customForma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/>
      <c r="N780"/>
      <c r="O780"/>
    </row>
    <row r="781" spans="1:15" s="46" customForma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/>
      <c r="N781"/>
      <c r="O781"/>
    </row>
    <row r="782" spans="1:15" s="46" customForma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/>
      <c r="N782"/>
      <c r="O782"/>
    </row>
    <row r="783" spans="1:15" s="46" customForma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/>
      <c r="N783"/>
      <c r="O783"/>
    </row>
    <row r="784" spans="1:15" s="46" customForma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/>
      <c r="N784"/>
      <c r="O784"/>
    </row>
    <row r="785" spans="1:15" s="46" customForma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/>
      <c r="N785"/>
      <c r="O785"/>
    </row>
    <row r="786" spans="1:15" s="46" customForma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/>
      <c r="N786"/>
      <c r="O786"/>
    </row>
    <row r="787" spans="1:15" s="46" customForma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/>
      <c r="N787"/>
      <c r="O787"/>
    </row>
    <row r="788" spans="1:15" s="46" customForma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/>
      <c r="N788"/>
      <c r="O788"/>
    </row>
    <row r="789" spans="1:15" s="46" customForma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/>
      <c r="N789"/>
      <c r="O789"/>
    </row>
    <row r="790" spans="1:15" s="46" customForma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/>
      <c r="N790"/>
      <c r="O790"/>
    </row>
    <row r="791" spans="1:15" s="46" customForma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/>
      <c r="N791"/>
      <c r="O791"/>
    </row>
    <row r="792" spans="1:15" s="46" customForma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/>
      <c r="N792"/>
      <c r="O792"/>
    </row>
    <row r="793" spans="1:15" s="46" customForma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/>
      <c r="N793"/>
      <c r="O793"/>
    </row>
    <row r="794" spans="1:15" s="46" customForma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/>
      <c r="N794"/>
      <c r="O794"/>
    </row>
    <row r="795" spans="1:15" s="46" customForma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/>
      <c r="N795"/>
      <c r="O795"/>
    </row>
    <row r="796" spans="1:15" s="46" customForma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/>
      <c r="N796"/>
      <c r="O796"/>
    </row>
    <row r="797" spans="1:15" s="46" customForma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/>
      <c r="N797"/>
      <c r="O797"/>
    </row>
    <row r="798" spans="1:15" s="46" customForma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/>
      <c r="N798"/>
      <c r="O798"/>
    </row>
    <row r="799" spans="1:15" s="46" customForma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/>
      <c r="N799"/>
      <c r="O799"/>
    </row>
    <row r="800" spans="1:15" s="46" customForma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/>
      <c r="N800"/>
      <c r="O800"/>
    </row>
    <row r="801" spans="1:15" s="46" customForma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/>
      <c r="N801"/>
      <c r="O801"/>
    </row>
    <row r="802" spans="1:15" s="46" customForma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/>
      <c r="N802"/>
      <c r="O802"/>
    </row>
    <row r="803" spans="1:15" s="46" customForma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/>
      <c r="N803"/>
      <c r="O803"/>
    </row>
    <row r="804" spans="1:15" s="46" customForma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/>
      <c r="N804"/>
      <c r="O804"/>
    </row>
    <row r="805" spans="1:15" s="46" customForma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/>
      <c r="N805"/>
      <c r="O805"/>
    </row>
    <row r="806" spans="1:15" s="46" customForma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/>
      <c r="N806"/>
      <c r="O806"/>
    </row>
    <row r="807" spans="1:15" s="46" customForma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/>
      <c r="N807"/>
      <c r="O807"/>
    </row>
    <row r="808" spans="1:15" s="46" customForma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/>
      <c r="N808"/>
      <c r="O808"/>
    </row>
    <row r="809" spans="1:15" s="46" customForma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/>
      <c r="N809"/>
      <c r="O809"/>
    </row>
    <row r="810" spans="1:15" s="46" customForma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/>
      <c r="N810"/>
      <c r="O810"/>
    </row>
    <row r="811" spans="1:15" s="46" customForma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/>
      <c r="N811"/>
      <c r="O811"/>
    </row>
    <row r="812" spans="1:15" s="46" customForma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/>
      <c r="N812"/>
      <c r="O812"/>
    </row>
    <row r="813" spans="1:15" s="46" customForma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/>
      <c r="N813"/>
      <c r="O813"/>
    </row>
    <row r="814" spans="1:15" s="46" customForma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/>
      <c r="N814"/>
      <c r="O814"/>
    </row>
    <row r="815" spans="1:15" s="46" customForma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/>
      <c r="N815"/>
      <c r="O815"/>
    </row>
    <row r="816" spans="1:15" s="46" customForma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/>
      <c r="N816"/>
      <c r="O816"/>
    </row>
    <row r="817" spans="1:15" s="46" customForma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/>
      <c r="N817"/>
      <c r="O817"/>
    </row>
    <row r="818" spans="1:15" s="46" customForma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/>
      <c r="N818"/>
      <c r="O818"/>
    </row>
    <row r="819" spans="1:15" s="46" customForma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/>
      <c r="N819"/>
      <c r="O819"/>
    </row>
    <row r="820" spans="1:15" s="46" customForma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/>
      <c r="N820"/>
      <c r="O820"/>
    </row>
    <row r="821" spans="1:15" s="46" customForma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/>
      <c r="N821"/>
      <c r="O821"/>
    </row>
    <row r="822" spans="1:15" s="46" customForma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/>
      <c r="N822"/>
      <c r="O822"/>
    </row>
    <row r="823" spans="1:15" s="46" customForma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/>
      <c r="N823"/>
      <c r="O823"/>
    </row>
    <row r="824" spans="1:15" s="46" customForma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/>
      <c r="N824"/>
      <c r="O824"/>
    </row>
    <row r="825" spans="1:15" s="46" customForma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/>
      <c r="N825"/>
      <c r="O825"/>
    </row>
    <row r="826" spans="1:15" s="46" customForma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/>
      <c r="N826"/>
      <c r="O826"/>
    </row>
    <row r="827" spans="1:15" s="46" customForma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/>
      <c r="N827"/>
      <c r="O827"/>
    </row>
    <row r="828" spans="1:15" s="46" customForma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/>
      <c r="N828"/>
      <c r="O828"/>
    </row>
    <row r="829" spans="1:15" s="46" customForma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/>
      <c r="N829"/>
      <c r="O829"/>
    </row>
    <row r="830" spans="1:15" s="46" customForma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/>
      <c r="N830"/>
      <c r="O830"/>
    </row>
    <row r="831" spans="1:15" s="46" customForma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/>
      <c r="N831"/>
      <c r="O831"/>
    </row>
    <row r="832" spans="1:15" s="46" customForma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/>
      <c r="N832"/>
      <c r="O832"/>
    </row>
    <row r="833" spans="1:15" s="46" customForma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/>
      <c r="N833"/>
      <c r="O833"/>
    </row>
    <row r="834" spans="1:15" s="46" customForma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/>
      <c r="N834"/>
      <c r="O834"/>
    </row>
    <row r="835" spans="1:15" s="46" customForma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/>
      <c r="N835"/>
      <c r="O835"/>
    </row>
    <row r="836" spans="1:15" s="46" customForma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/>
      <c r="N836"/>
      <c r="O836"/>
    </row>
    <row r="837" spans="1:15" s="46" customForma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/>
      <c r="N837"/>
      <c r="O837"/>
    </row>
    <row r="838" spans="1:15" s="46" customForma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/>
      <c r="N838"/>
      <c r="O838"/>
    </row>
    <row r="839" spans="1:15" s="46" customForma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/>
      <c r="N839"/>
      <c r="O839"/>
    </row>
    <row r="840" spans="1:15" s="46" customForma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/>
      <c r="N840"/>
      <c r="O840"/>
    </row>
    <row r="841" spans="1:15" s="46" customForma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/>
      <c r="N841"/>
      <c r="O841"/>
    </row>
    <row r="842" spans="1:15" s="46" customForma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/>
      <c r="N842"/>
      <c r="O842"/>
    </row>
    <row r="843" spans="1:15" s="46" customForma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/>
      <c r="N843"/>
      <c r="O843"/>
    </row>
    <row r="844" spans="1:15" s="46" customForma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/>
      <c r="N844"/>
      <c r="O844"/>
    </row>
    <row r="845" spans="1:15" s="46" customForma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/>
      <c r="N845"/>
      <c r="O845"/>
    </row>
    <row r="846" spans="1:15" s="46" customForma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/>
      <c r="N846"/>
      <c r="O846"/>
    </row>
    <row r="847" spans="1:15" s="46" customForma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/>
      <c r="N847"/>
      <c r="O847"/>
    </row>
    <row r="848" spans="1:15" s="46" customForma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/>
      <c r="N848"/>
      <c r="O848"/>
    </row>
    <row r="849" spans="1:15" s="46" customForma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/>
      <c r="N849"/>
      <c r="O849"/>
    </row>
    <row r="850" spans="1:15" s="46" customForma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/>
      <c r="N850"/>
      <c r="O850"/>
    </row>
    <row r="851" spans="1:15" s="46" customForma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/>
      <c r="N851"/>
      <c r="O851"/>
    </row>
    <row r="852" spans="1:15" s="46" customForma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/>
      <c r="N852"/>
      <c r="O852"/>
    </row>
    <row r="853" spans="1:15" s="46" customForma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/>
      <c r="N853"/>
      <c r="O853"/>
    </row>
    <row r="854" spans="1:15" s="46" customForma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/>
      <c r="N854"/>
      <c r="O854"/>
    </row>
    <row r="855" spans="1:15" s="46" customForma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/>
      <c r="N855"/>
      <c r="O855"/>
    </row>
    <row r="856" spans="1:15" s="46" customForma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/>
      <c r="N856"/>
      <c r="O856"/>
    </row>
    <row r="857" spans="1:15" s="46" customForma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/>
      <c r="N857"/>
      <c r="O857"/>
    </row>
    <row r="858" spans="1:15" s="46" customForma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/>
      <c r="N858"/>
      <c r="O858"/>
    </row>
    <row r="859" spans="1:15" s="46" customForma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/>
      <c r="N859"/>
      <c r="O859"/>
    </row>
    <row r="860" spans="1:15" s="46" customForma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/>
      <c r="N860"/>
      <c r="O860"/>
    </row>
    <row r="861" spans="1:15" s="46" customForma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/>
      <c r="N861"/>
      <c r="O861"/>
    </row>
    <row r="862" spans="1:15" s="46" customForma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/>
      <c r="N862"/>
      <c r="O862"/>
    </row>
    <row r="863" spans="1:15" s="46" customForma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/>
      <c r="N863"/>
      <c r="O863"/>
    </row>
    <row r="864" spans="1:15" s="46" customForma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/>
      <c r="N864"/>
      <c r="O864"/>
    </row>
    <row r="865" spans="1:15" s="46" customForma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/>
      <c r="N865"/>
      <c r="O865"/>
    </row>
    <row r="866" spans="1:15" s="46" customForma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/>
      <c r="N866"/>
      <c r="O866"/>
    </row>
    <row r="867" spans="1:15" s="46" customForma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/>
      <c r="N867"/>
      <c r="O867"/>
    </row>
    <row r="868" spans="1:15" s="46" customForma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/>
      <c r="N868"/>
      <c r="O868"/>
    </row>
    <row r="869" spans="1:15" s="46" customForma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/>
      <c r="N869"/>
      <c r="O869"/>
    </row>
    <row r="870" spans="1:15" s="46" customForma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/>
      <c r="N870"/>
      <c r="O870"/>
    </row>
    <row r="871" spans="1:15" s="46" customForma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/>
      <c r="N871"/>
      <c r="O871"/>
    </row>
    <row r="872" spans="1:15" s="46" customForma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/>
      <c r="N872"/>
      <c r="O872"/>
    </row>
    <row r="873" spans="1:15" s="46" customForma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/>
      <c r="N873"/>
      <c r="O873"/>
    </row>
    <row r="874" spans="1:15" s="46" customForma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/>
      <c r="N874"/>
      <c r="O874"/>
    </row>
    <row r="875" spans="1:15" s="46" customForma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/>
      <c r="N875"/>
      <c r="O875"/>
    </row>
    <row r="876" spans="1:15" s="46" customForma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/>
      <c r="N876"/>
      <c r="O876"/>
    </row>
    <row r="877" spans="1:15" s="46" customForma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/>
      <c r="N877"/>
      <c r="O877"/>
    </row>
    <row r="878" spans="1:15" s="46" customForma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/>
      <c r="N878"/>
      <c r="O878"/>
    </row>
    <row r="879" spans="1:15" s="46" customForma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/>
      <c r="N879"/>
      <c r="O879"/>
    </row>
    <row r="880" spans="1:15" s="46" customForma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/>
      <c r="N880"/>
      <c r="O880"/>
    </row>
    <row r="881" spans="1:15" s="46" customForma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/>
      <c r="N881"/>
      <c r="O881"/>
    </row>
    <row r="882" spans="1:15" s="46" customForma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/>
      <c r="N882"/>
      <c r="O882"/>
    </row>
    <row r="883" spans="1:15" s="46" customForma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/>
      <c r="N883"/>
      <c r="O883"/>
    </row>
    <row r="884" spans="1:15" s="46" customForma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/>
      <c r="N884"/>
      <c r="O884"/>
    </row>
    <row r="885" spans="1:15" s="46" customForma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/>
      <c r="N885"/>
      <c r="O885"/>
    </row>
    <row r="886" spans="1:15" s="46" customForma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/>
      <c r="N886"/>
      <c r="O886"/>
    </row>
    <row r="887" spans="1:15" s="46" customForma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/>
      <c r="N887"/>
      <c r="O887"/>
    </row>
    <row r="888" spans="1:15" s="46" customForma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/>
      <c r="N888"/>
      <c r="O888"/>
    </row>
  </sheetData>
  <autoFilter ref="A22:O316" xr:uid="{E860781B-E003-4415-986A-F6693ED69164}"/>
  <mergeCells count="9">
    <mergeCell ref="A2:G2"/>
    <mergeCell ref="A3:G3"/>
    <mergeCell ref="A295:L295"/>
    <mergeCell ref="A305:L305"/>
    <mergeCell ref="A307:L307"/>
    <mergeCell ref="D5:G13"/>
    <mergeCell ref="C14:G14"/>
    <mergeCell ref="A21:L21"/>
    <mergeCell ref="A23:L23"/>
  </mergeCells>
  <conditionalFormatting sqref="J24:L293">
    <cfRule type="expression" dxfId="2" priority="10">
      <formula>$I24="No"</formula>
    </cfRule>
  </conditionalFormatting>
  <conditionalFormatting sqref="J296:L303">
    <cfRule type="expression" dxfId="1" priority="9">
      <formula>$I296="No"</formula>
    </cfRule>
  </conditionalFormatting>
  <conditionalFormatting sqref="J308:L315">
    <cfRule type="expression" dxfId="0" priority="2">
      <formula>$I308="No"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E00A358BF4841943790CAF8B1ABDA" ma:contentTypeVersion="4" ma:contentTypeDescription="Create a new document." ma:contentTypeScope="" ma:versionID="5e721fdb041f940c29cca4fedd045f3a">
  <xsd:schema xmlns:xsd="http://www.w3.org/2001/XMLSchema" xmlns:xs="http://www.w3.org/2001/XMLSchema" xmlns:p="http://schemas.microsoft.com/office/2006/metadata/properties" xmlns:ns2="60806040-8949-4c10-bc2a-05dc8e02855c" targetNamespace="http://schemas.microsoft.com/office/2006/metadata/properties" ma:root="true" ma:fieldsID="adfa1daf46f095cff1c93be4d4341b18" ns2:_="">
    <xsd:import namespace="60806040-8949-4c10-bc2a-05dc8e0285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806040-8949-4c10-bc2a-05dc8e0285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8BDFD5-1A63-40A4-8BE0-F9321280C787}"/>
</file>

<file path=customXml/itemProps2.xml><?xml version="1.0" encoding="utf-8"?>
<ds:datastoreItem xmlns:ds="http://schemas.openxmlformats.org/officeDocument/2006/customXml" ds:itemID="{13438B30-663A-44AC-9D34-17E903126EC3}"/>
</file>

<file path=customXml/itemProps3.xml><?xml version="1.0" encoding="utf-8"?>
<ds:datastoreItem xmlns:ds="http://schemas.openxmlformats.org/officeDocument/2006/customXml" ds:itemID="{5E65FB00-D0E6-4DDD-9B8D-055488554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Abbondanza</dc:creator>
  <cp:keywords/>
  <dc:description/>
  <cp:lastModifiedBy>Witters, Emily (AG)</cp:lastModifiedBy>
  <cp:revision/>
  <dcterms:created xsi:type="dcterms:W3CDTF">2024-05-16T17:19:58Z</dcterms:created>
  <dcterms:modified xsi:type="dcterms:W3CDTF">2025-02-24T16:02:04Z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0x010100AECE00A358BF4841943790CAF8B1ABDA</vt:lpwstr>
  </property>
  <property fmtid="{D5CDD505-2E9C-101B-9397-08002B2CF9AE}" pid="4" name="MediaServiceImageTags">
    <vt:lpwstr/>
  </property>
  <property fmtid="{D5CDD505-2E9C-101B-9397-08002B2CF9AE}" pid="5" name="MSIP_Label_2f46dfe0-534f-4c95-815c-5b1af86b9823_Enabled">
    <vt:lpwstr>true</vt:lpwstr>
  </property>
  <property fmtid="{D5CDD505-2E9C-101B-9397-08002B2CF9AE}" pid="6" name="MSIP_Label_2f46dfe0-534f-4c95-815c-5b1af86b9823_SetDate">
    <vt:lpwstr>2025-02-07T21:38:54Z</vt:lpwstr>
  </property>
  <property fmtid="{D5CDD505-2E9C-101B-9397-08002B2CF9AE}" pid="7" name="MSIP_Label_2f46dfe0-534f-4c95-815c-5b1af86b9823_Method">
    <vt:lpwstr>Privileged</vt:lpwstr>
  </property>
  <property fmtid="{D5CDD505-2E9C-101B-9397-08002B2CF9AE}" pid="8" name="MSIP_Label_2f46dfe0-534f-4c95-815c-5b1af86b9823_Name">
    <vt:lpwstr>2f46dfe0-534f-4c95-815c-5b1af86b9823</vt:lpwstr>
  </property>
  <property fmtid="{D5CDD505-2E9C-101B-9397-08002B2CF9AE}" pid="9" name="MSIP_Label_2f46dfe0-534f-4c95-815c-5b1af86b9823_SiteId">
    <vt:lpwstr>d5fb7087-3777-42ad-966a-892ef47225d1</vt:lpwstr>
  </property>
  <property fmtid="{D5CDD505-2E9C-101B-9397-08002B2CF9AE}" pid="10" name="MSIP_Label_2f46dfe0-534f-4c95-815c-5b1af86b9823_ActionId">
    <vt:lpwstr>6e1e4680-6eae-4ef9-a0b6-f2d97b486428</vt:lpwstr>
  </property>
  <property fmtid="{D5CDD505-2E9C-101B-9397-08002B2CF9AE}" pid="11" name="MSIP_Label_2f46dfe0-534f-4c95-815c-5b1af86b9823_ContentBits">
    <vt:lpwstr>0</vt:lpwstr>
  </property>
  <property fmtid="{D5CDD505-2E9C-101B-9397-08002B2CF9AE}" pid="12" name="Order">
    <vt:r8>498700</vt:r8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